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esktop\Audit 2020-21\Public Rights\"/>
    </mc:Choice>
  </mc:AlternateContent>
  <xr:revisionPtr revIDLastSave="0" documentId="13_ncr:1_{4345451C-426F-46FD-83E5-8C34EE3B819B}" xr6:coauthVersionLast="47" xr6:coauthVersionMax="47" xr10:uidLastSave="{00000000-0000-0000-0000-000000000000}"/>
  <bookViews>
    <workbookView xWindow="-108" yWindow="-108" windowWidth="23256" windowHeight="12576" activeTab="1" xr2:uid="{F05AAC75-8CAD-4CC4-9199-B8A8850F2D40}"/>
  </bookViews>
  <sheets>
    <sheet name="Receipts" sheetId="2" r:id="rId1"/>
    <sheet name="Payments" sheetId="1" r:id="rId2"/>
  </sheets>
  <definedNames>
    <definedName name="_xlnm.Print_Area" localSheetId="1">Payments!$A$1:$W$139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4" i="1" l="1"/>
  <c r="V136" i="1" l="1"/>
  <c r="U136" i="1"/>
  <c r="T136" i="1"/>
  <c r="R136" i="1"/>
  <c r="Q136" i="1"/>
  <c r="P136" i="1"/>
  <c r="O136" i="1"/>
  <c r="N136" i="1"/>
  <c r="M136" i="1"/>
  <c r="L136" i="1"/>
  <c r="K136" i="1"/>
  <c r="J136" i="1"/>
  <c r="W46" i="1"/>
  <c r="W39" i="1"/>
  <c r="W24" i="1"/>
  <c r="W11" i="1"/>
  <c r="W135" i="1"/>
  <c r="W124" i="1"/>
  <c r="W114" i="1"/>
  <c r="W106" i="1"/>
  <c r="W91" i="1"/>
  <c r="W78" i="1"/>
  <c r="W73" i="1"/>
  <c r="I136" i="1"/>
  <c r="D40" i="2"/>
  <c r="D33" i="2"/>
  <c r="D49" i="2"/>
  <c r="D47" i="2"/>
  <c r="H135" i="1"/>
  <c r="G135" i="1"/>
  <c r="F135" i="1"/>
  <c r="H114" i="1"/>
  <c r="G114" i="1"/>
  <c r="F114" i="1"/>
  <c r="H106" i="1"/>
  <c r="G106" i="1"/>
  <c r="F106" i="1"/>
  <c r="W133" i="1"/>
  <c r="W134" i="1"/>
  <c r="D54" i="2"/>
  <c r="W128" i="1"/>
  <c r="W129" i="1"/>
  <c r="W130" i="1"/>
  <c r="W131" i="1"/>
  <c r="F124" i="1"/>
  <c r="H124" i="1"/>
  <c r="G124" i="1"/>
  <c r="W122" i="1"/>
  <c r="W123" i="1"/>
  <c r="W121" i="1"/>
  <c r="W127" i="1"/>
  <c r="W132" i="1"/>
  <c r="W126" i="1"/>
  <c r="W125" i="1"/>
  <c r="W120" i="1"/>
  <c r="W119" i="1"/>
  <c r="W117" i="1"/>
  <c r="W118" i="1"/>
  <c r="W116" i="1"/>
  <c r="W115" i="1"/>
  <c r="W109" i="1"/>
  <c r="W110" i="1"/>
  <c r="W111" i="1"/>
  <c r="W112" i="1"/>
  <c r="W113" i="1"/>
  <c r="W102" i="1"/>
  <c r="W103" i="1"/>
  <c r="W104" i="1"/>
  <c r="W105" i="1"/>
  <c r="D45" i="2" l="1"/>
  <c r="W108" i="1" l="1"/>
  <c r="W107" i="1"/>
  <c r="D43" i="2" l="1"/>
  <c r="W99" i="1"/>
  <c r="W100" i="1"/>
  <c r="W101" i="1"/>
  <c r="W67" i="1"/>
  <c r="W66" i="1"/>
  <c r="H91" i="1"/>
  <c r="G91" i="1"/>
  <c r="F91" i="1"/>
  <c r="W92" i="1" l="1"/>
  <c r="W93" i="1"/>
  <c r="W94" i="1"/>
  <c r="W95" i="1"/>
  <c r="W96" i="1"/>
  <c r="W97" i="1"/>
  <c r="W80" i="1" l="1"/>
  <c r="W79" i="1"/>
  <c r="D38" i="2" l="1"/>
  <c r="W98" i="1" l="1"/>
  <c r="W90" i="1"/>
  <c r="W89" i="1"/>
  <c r="W88" i="1"/>
  <c r="W87" i="1"/>
  <c r="W86" i="1"/>
  <c r="W85" i="1"/>
  <c r="W84" i="1"/>
  <c r="W83" i="1"/>
  <c r="W82" i="1"/>
  <c r="W81" i="1"/>
  <c r="G78" i="1" l="1"/>
  <c r="F78" i="1"/>
  <c r="H73" i="1"/>
  <c r="H72" i="1"/>
  <c r="H71" i="1"/>
  <c r="H70" i="1"/>
  <c r="H78" i="1" l="1"/>
  <c r="W76" i="1"/>
  <c r="W75" i="1"/>
  <c r="W72" i="1"/>
  <c r="W71" i="1"/>
  <c r="W70" i="1"/>
  <c r="W69" i="1"/>
  <c r="D31" i="2" l="1"/>
  <c r="D28" i="2"/>
  <c r="D25" i="2"/>
  <c r="D11" i="2"/>
  <c r="D56" i="2" l="1"/>
  <c r="G69" i="1"/>
  <c r="F69" i="1"/>
  <c r="G55" i="1"/>
  <c r="G46" i="1"/>
  <c r="H40" i="1"/>
  <c r="H46" i="1" s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48" i="1"/>
  <c r="H49" i="1"/>
  <c r="H50" i="1"/>
  <c r="H51" i="1"/>
  <c r="H52" i="1"/>
  <c r="H53" i="1"/>
  <c r="H54" i="1"/>
  <c r="H47" i="1"/>
  <c r="H69" i="1" l="1"/>
  <c r="S62" i="1"/>
  <c r="S136" i="1" s="1"/>
  <c r="W52" i="1" l="1"/>
  <c r="W54" i="1"/>
  <c r="W55" i="1"/>
  <c r="W53" i="1" l="1"/>
  <c r="F55" i="1"/>
  <c r="H55" i="1" l="1"/>
  <c r="W28" i="1"/>
  <c r="H39" i="1" l="1"/>
  <c r="F39" i="1"/>
  <c r="G11" i="1" l="1"/>
  <c r="W38" i="1"/>
  <c r="W37" i="1"/>
  <c r="W36" i="1"/>
  <c r="W35" i="1"/>
  <c r="W77" i="1" l="1"/>
  <c r="W68" i="1"/>
  <c r="W65" i="1"/>
  <c r="W64" i="1"/>
  <c r="W63" i="1"/>
  <c r="W62" i="1"/>
  <c r="W61" i="1"/>
  <c r="W60" i="1"/>
  <c r="W59" i="1"/>
  <c r="W58" i="1"/>
  <c r="W57" i="1"/>
  <c r="W56" i="1"/>
  <c r="W51" i="1"/>
  <c r="W50" i="1"/>
  <c r="W49" i="1"/>
  <c r="W48" i="1"/>
  <c r="W47" i="1"/>
  <c r="F46" i="1"/>
  <c r="W45" i="1"/>
  <c r="W44" i="1"/>
  <c r="W43" i="1"/>
  <c r="W42" i="1"/>
  <c r="W41" i="1"/>
  <c r="W40" i="1"/>
  <c r="W34" i="1"/>
  <c r="W33" i="1"/>
  <c r="W32" i="1"/>
  <c r="W31" i="1"/>
  <c r="W30" i="1"/>
  <c r="W29" i="1"/>
  <c r="W27" i="1"/>
  <c r="W26" i="1"/>
  <c r="W25" i="1"/>
  <c r="H24" i="1"/>
  <c r="G24" i="1"/>
  <c r="F24" i="1"/>
  <c r="W23" i="1"/>
  <c r="W22" i="1"/>
  <c r="W21" i="1"/>
  <c r="W20" i="1"/>
  <c r="W19" i="1"/>
  <c r="W18" i="1"/>
  <c r="W17" i="1"/>
  <c r="W16" i="1"/>
  <c r="W15" i="1"/>
  <c r="W14" i="1"/>
  <c r="W13" i="1"/>
  <c r="W12" i="1"/>
  <c r="F11" i="1"/>
  <c r="H11" i="1" s="1"/>
  <c r="W10" i="1"/>
  <c r="W9" i="1"/>
  <c r="W8" i="1"/>
  <c r="W7" i="1"/>
  <c r="W6" i="1"/>
  <c r="W5" i="1"/>
  <c r="W4" i="1"/>
  <c r="W136" i="1" l="1"/>
  <c r="G39" i="1"/>
</calcChain>
</file>

<file path=xl/sharedStrings.xml><?xml version="1.0" encoding="utf-8"?>
<sst xmlns="http://schemas.openxmlformats.org/spreadsheetml/2006/main" count="822" uniqueCount="279">
  <si>
    <t>Date of Payment</t>
  </si>
  <si>
    <t xml:space="preserve">BACS Chq No DD SO </t>
  </si>
  <si>
    <t>Recipient</t>
  </si>
  <si>
    <t>Description</t>
  </si>
  <si>
    <t>check</t>
  </si>
  <si>
    <t>Reconciliation paid in month</t>
  </si>
  <si>
    <t>Reconciliation unpresented month end</t>
  </si>
  <si>
    <t>Total Payments for Month</t>
  </si>
  <si>
    <t>Total Expenditure</t>
  </si>
  <si>
    <t>Allotments</t>
  </si>
  <si>
    <t>Capital Expenditure</t>
  </si>
  <si>
    <t>Clerk's Expenses</t>
  </si>
  <si>
    <t>General Admin and Expenses</t>
  </si>
  <si>
    <t>Grass Cutting</t>
  </si>
  <si>
    <t>Playground</t>
  </si>
  <si>
    <t>Sports Field and Pavillion</t>
  </si>
  <si>
    <t>Staff Costs</t>
  </si>
  <si>
    <t>Streetlighting</t>
  </si>
  <si>
    <t>S137</t>
  </si>
  <si>
    <t>Village Maintenance</t>
  </si>
  <si>
    <t>VAT</t>
  </si>
  <si>
    <t>Check</t>
  </si>
  <si>
    <t>1.4.20</t>
  </si>
  <si>
    <t>SO</t>
  </si>
  <si>
    <t>Liz Julier</t>
  </si>
  <si>
    <t>Storage</t>
  </si>
  <si>
    <t>15.4.20</t>
  </si>
  <si>
    <t>BACS</t>
  </si>
  <si>
    <t>eon</t>
  </si>
  <si>
    <t>npower</t>
  </si>
  <si>
    <t xml:space="preserve">Pavilion electricity </t>
  </si>
  <si>
    <t>WAVE Anglia Water Business</t>
  </si>
  <si>
    <t>Pavilion water</t>
  </si>
  <si>
    <t xml:space="preserve">Allotment water </t>
  </si>
  <si>
    <t>16.4.20</t>
  </si>
  <si>
    <t xml:space="preserve">BMKALC </t>
  </si>
  <si>
    <t>Annual subscription</t>
  </si>
  <si>
    <t>29.4.20</t>
  </si>
  <si>
    <t>Buckinghamshire Council</t>
  </si>
  <si>
    <t>Allotment licence</t>
  </si>
  <si>
    <t>30.4.20</t>
  </si>
  <si>
    <t>1.5.20</t>
  </si>
  <si>
    <t xml:space="preserve">DD </t>
  </si>
  <si>
    <t>Bulb for Business</t>
  </si>
  <si>
    <t>11.5.20</t>
  </si>
  <si>
    <t>HMRC</t>
  </si>
  <si>
    <t>PAYE - April</t>
  </si>
  <si>
    <t>Alison Robinson</t>
  </si>
  <si>
    <t>Salary</t>
  </si>
  <si>
    <t>Stationery reimbursement</t>
  </si>
  <si>
    <t>NALC conference fee - non payment error 2019-20</t>
  </si>
  <si>
    <t>Office 365 non payment error 2019-20</t>
  </si>
  <si>
    <t>14.5.20</t>
  </si>
  <si>
    <t>Streetlighting May</t>
  </si>
  <si>
    <t>Nick Percival</t>
  </si>
  <si>
    <t>Thornborough New donation</t>
  </si>
  <si>
    <t>Thornborough Village Hall Committee</t>
  </si>
  <si>
    <t>Donation</t>
  </si>
  <si>
    <t>Thornborough PCC</t>
  </si>
  <si>
    <t>1.6.20</t>
  </si>
  <si>
    <t>8.6.20</t>
  </si>
  <si>
    <t>Cartwright Landscapes</t>
  </si>
  <si>
    <t>Tree canopies</t>
  </si>
  <si>
    <t>10.6.20</t>
  </si>
  <si>
    <t>PAYE May</t>
  </si>
  <si>
    <t>Salary May</t>
  </si>
  <si>
    <t>Zoom licence reimbursement</t>
  </si>
  <si>
    <t>Playsafety Limited</t>
  </si>
  <si>
    <t>RoSPA Annual Safety Inspection</t>
  </si>
  <si>
    <t>31.7.20</t>
  </si>
  <si>
    <t>31.8.20</t>
  </si>
  <si>
    <t>30.9.20</t>
  </si>
  <si>
    <t>31.10.20</t>
  </si>
  <si>
    <t>31.12.20</t>
  </si>
  <si>
    <t>31.1.21</t>
  </si>
  <si>
    <t>31.3.21</t>
  </si>
  <si>
    <t>Amount</t>
  </si>
  <si>
    <t>Total</t>
  </si>
  <si>
    <t>Thornborough Parish Council Financial Year 1 April 2020 - 31 March 2021</t>
  </si>
  <si>
    <t>Receipts</t>
  </si>
  <si>
    <t>Date</t>
  </si>
  <si>
    <t>Received From</t>
  </si>
  <si>
    <t>9.4.20</t>
  </si>
  <si>
    <t xml:space="preserve">I Davies </t>
  </si>
  <si>
    <t>Allotment rent (2020/19),  plot 5</t>
  </si>
  <si>
    <t>agreed</t>
  </si>
  <si>
    <t>N Avery</t>
  </si>
  <si>
    <t>Allotment rent, plot 5A</t>
  </si>
  <si>
    <t xml:space="preserve">Pre School </t>
  </si>
  <si>
    <t>Elecricity reimbursement</t>
  </si>
  <si>
    <t>Water reimbursement</t>
  </si>
  <si>
    <t>Nat West PLC</t>
  </si>
  <si>
    <t>Reserve Interest</t>
  </si>
  <si>
    <t>Bucks Council</t>
  </si>
  <si>
    <t>Precept first payment</t>
  </si>
  <si>
    <t>K &amp; J Newman</t>
  </si>
  <si>
    <t>Allotment rent, plot 9</t>
  </si>
  <si>
    <t>S Percival</t>
  </si>
  <si>
    <t>4.5.20</t>
  </si>
  <si>
    <t>S Cooke</t>
  </si>
  <si>
    <t>Allotment rent, plot 4A</t>
  </si>
  <si>
    <t>7.5.20</t>
  </si>
  <si>
    <t>N Aldren</t>
  </si>
  <si>
    <t>Allotment rent, plot 4B</t>
  </si>
  <si>
    <t>10.5.20</t>
  </si>
  <si>
    <t>M Williamson</t>
  </si>
  <si>
    <t>Allotment rent, plot 2</t>
  </si>
  <si>
    <t>12.5.20</t>
  </si>
  <si>
    <t>C Morgan</t>
  </si>
  <si>
    <t>Allotment rent, plot 6</t>
  </si>
  <si>
    <t>13.5.20</t>
  </si>
  <si>
    <t>C Sexton</t>
  </si>
  <si>
    <t>Allotment rent, plot 10</t>
  </si>
  <si>
    <t>18.5.20</t>
  </si>
  <si>
    <t>Allotment rent, plot 5B</t>
  </si>
  <si>
    <t>26.5.20</t>
  </si>
  <si>
    <t>W Lewis</t>
  </si>
  <si>
    <t>Allotment rent, plot1</t>
  </si>
  <si>
    <t>27.5.20</t>
  </si>
  <si>
    <t>Chqs x 2 Wall, Osborne</t>
  </si>
  <si>
    <t>Allotment rent, plots 7 and 8</t>
  </si>
  <si>
    <t>31.5.20</t>
  </si>
  <si>
    <t>HMRC VTR</t>
  </si>
  <si>
    <t>VAT refund 1.11.19 - 31.3.20</t>
  </si>
  <si>
    <t>11.6.20</t>
  </si>
  <si>
    <t>Preschool</t>
  </si>
  <si>
    <t>Rent (1.6.20 - 30.9.20)</t>
  </si>
  <si>
    <t>30.6.20</t>
  </si>
  <si>
    <t>28.2.21</t>
  </si>
  <si>
    <t xml:space="preserve"> </t>
  </si>
  <si>
    <t>17.6.20</t>
  </si>
  <si>
    <t>Expenses - milage and heating</t>
  </si>
  <si>
    <t>29.6.20</t>
  </si>
  <si>
    <t>General Admin Reimbursement</t>
  </si>
  <si>
    <t>Pavilion end of contract final bill</t>
  </si>
  <si>
    <t>PAYE - June</t>
  </si>
  <si>
    <t>Salary - June</t>
  </si>
  <si>
    <t>1.7.20</t>
  </si>
  <si>
    <t>15.7.20</t>
  </si>
  <si>
    <t>Reid &amp; Co</t>
  </si>
  <si>
    <t>Payroll services 2019-20</t>
  </si>
  <si>
    <t>23.7.20</t>
  </si>
  <si>
    <t>Payment made in error</t>
  </si>
  <si>
    <t>27.7.20</t>
  </si>
  <si>
    <t>Auditing Solutions Ltd</t>
  </si>
  <si>
    <t>Internal audit for 2019-20</t>
  </si>
  <si>
    <t>1.8.20</t>
  </si>
  <si>
    <t>3.8.20</t>
  </si>
  <si>
    <t>PAYE - July</t>
  </si>
  <si>
    <t>Salary - July</t>
  </si>
  <si>
    <t>11.8.20</t>
  </si>
  <si>
    <t>NBPPC</t>
  </si>
  <si>
    <t>Subscription 2020/21</t>
  </si>
  <si>
    <t>Streetlighting July</t>
  </si>
  <si>
    <t>17.8.20</t>
  </si>
  <si>
    <t>Mary Gavigan</t>
  </si>
  <si>
    <t>Allotment hedge</t>
  </si>
  <si>
    <t>1.9.20</t>
  </si>
  <si>
    <t>2.9.20</t>
  </si>
  <si>
    <t>Expenses (milage)</t>
  </si>
  <si>
    <t>PAYE - August</t>
  </si>
  <si>
    <t>Salary - August</t>
  </si>
  <si>
    <t>Cricket Club</t>
  </si>
  <si>
    <t xml:space="preserve">Rent </t>
  </si>
  <si>
    <t>12.9.20</t>
  </si>
  <si>
    <t>Zoom reimbursement</t>
  </si>
  <si>
    <t>14.9.20</t>
  </si>
  <si>
    <t>Streetlighting August</t>
  </si>
  <si>
    <t>16.9.20</t>
  </si>
  <si>
    <t>Stuart Mitchell</t>
  </si>
  <si>
    <t>Domain renewal reimbursement</t>
  </si>
  <si>
    <t>24.9.20</t>
  </si>
  <si>
    <t>Microsoft Office renewal reimbursement</t>
  </si>
  <si>
    <t xml:space="preserve">25.9.20  </t>
  </si>
  <si>
    <t>Arthur J Gallagher</t>
  </si>
  <si>
    <t>Insurance renewal</t>
  </si>
  <si>
    <t>PAYE - September</t>
  </si>
  <si>
    <t>Salary - September</t>
  </si>
  <si>
    <t>1.10.20</t>
  </si>
  <si>
    <t>22.7.20</t>
  </si>
  <si>
    <t>Pre School</t>
  </si>
  <si>
    <t>Rent 1.10.20 - 31.1.21</t>
  </si>
  <si>
    <t>10.9.20</t>
  </si>
  <si>
    <t>28.9.20</t>
  </si>
  <si>
    <t>TCC</t>
  </si>
  <si>
    <t>Insurance for grant funded cricket equipment</t>
  </si>
  <si>
    <t>29.9.20</t>
  </si>
  <si>
    <t>Precept second instament</t>
  </si>
  <si>
    <t>5.10.20</t>
  </si>
  <si>
    <t>14.10.20</t>
  </si>
  <si>
    <t>Building regulations fee reimbursement</t>
  </si>
  <si>
    <t>Allotment water</t>
  </si>
  <si>
    <t>26.10.20</t>
  </si>
  <si>
    <t>Cllr Charlotte Moore</t>
  </si>
  <si>
    <t>Wreath reimbursement</t>
  </si>
  <si>
    <t>Fire Guard Services</t>
  </si>
  <si>
    <t>6.11.20</t>
  </si>
  <si>
    <t>Zoom reimbursement - October</t>
  </si>
  <si>
    <t>Printer paper reimbursement</t>
  </si>
  <si>
    <t>Zoom reimbursement - November</t>
  </si>
  <si>
    <t>Laminating pouches reimbursement</t>
  </si>
  <si>
    <t>Streetlight lighting September</t>
  </si>
  <si>
    <t>Fire extinguisher service/replacement</t>
  </si>
  <si>
    <t>Expenses - mileage</t>
  </si>
  <si>
    <t>Streetlight lighting October</t>
  </si>
  <si>
    <t>PAYE October</t>
  </si>
  <si>
    <t>Salary October</t>
  </si>
  <si>
    <t>Repayment of error</t>
  </si>
  <si>
    <t>ERROR refunded 6.11.20</t>
  </si>
  <si>
    <t>1.11.20</t>
  </si>
  <si>
    <t>22.11.20</t>
  </si>
  <si>
    <t>Grounds maintenance 2020</t>
  </si>
  <si>
    <t>1.12.20</t>
  </si>
  <si>
    <t>3.12.20</t>
  </si>
  <si>
    <t>Richard Staff</t>
  </si>
  <si>
    <t>PAYE November</t>
  </si>
  <si>
    <t>Salary November</t>
  </si>
  <si>
    <t>9.12.20</t>
  </si>
  <si>
    <t>Chris Phillips</t>
  </si>
  <si>
    <t xml:space="preserve">S106 Project Plans </t>
  </si>
  <si>
    <t>10.12.20</t>
  </si>
  <si>
    <t>Streetlight lighting November</t>
  </si>
  <si>
    <t>28.12.20</t>
  </si>
  <si>
    <t xml:space="preserve">PAYE December </t>
  </si>
  <si>
    <t xml:space="preserve">Salary December </t>
  </si>
  <si>
    <t>30.12.20</t>
  </si>
  <si>
    <t>Dog Waste Bins</t>
  </si>
  <si>
    <t>4.1.21</t>
  </si>
  <si>
    <t>Kara Warner</t>
  </si>
  <si>
    <t>1.1.21</t>
  </si>
  <si>
    <t>Duck food reimbursement</t>
  </si>
  <si>
    <t>15.1.21</t>
  </si>
  <si>
    <r>
      <rPr>
        <sz val="10"/>
        <rFont val="Arial"/>
        <family val="2"/>
      </rPr>
      <t>Zoom reimbursement</t>
    </r>
    <r>
      <rPr>
        <sz val="8"/>
        <rFont val="Arial"/>
        <family val="2"/>
      </rPr>
      <t xml:space="preserve"> Dec 20 and Jan 21</t>
    </r>
  </si>
  <si>
    <t>Streetlight lighting December</t>
  </si>
  <si>
    <t>29.1.21</t>
  </si>
  <si>
    <t>ICO</t>
  </si>
  <si>
    <t>Annual certificate</t>
  </si>
  <si>
    <t>1.2.20</t>
  </si>
  <si>
    <t>3.2.21</t>
  </si>
  <si>
    <t>PAYE January</t>
  </si>
  <si>
    <t>Salary January</t>
  </si>
  <si>
    <t>10.2.21</t>
  </si>
  <si>
    <t>Streetlight lighting January</t>
  </si>
  <si>
    <t>Zoom reimbursement February</t>
  </si>
  <si>
    <t>26.2.21</t>
  </si>
  <si>
    <r>
      <t>Postage reimbursement</t>
    </r>
    <r>
      <rPr>
        <sz val="8"/>
        <rFont val="Arial"/>
        <family val="2"/>
      </rPr>
      <t xml:space="preserve"> S106 project</t>
    </r>
  </si>
  <si>
    <t>PAYE February</t>
  </si>
  <si>
    <t xml:space="preserve">Salary February </t>
  </si>
  <si>
    <t>S106 project printing reimbursement</t>
  </si>
  <si>
    <t>1.3.21</t>
  </si>
  <si>
    <t>3.3.21</t>
  </si>
  <si>
    <t>PKF Littlejohn LLP</t>
  </si>
  <si>
    <t>External audit fee</t>
  </si>
  <si>
    <t>15.2.21</t>
  </si>
  <si>
    <t>Society of Local Council Clerks</t>
  </si>
  <si>
    <t>Subscription 2021</t>
  </si>
  <si>
    <t>Donations, Grants and Subscriptions</t>
  </si>
  <si>
    <t>23.3.21</t>
  </si>
  <si>
    <t>Rent (1.2.21 - 31.3.21)</t>
  </si>
  <si>
    <t>Rent (1.4.21 - 30.6.21)</t>
  </si>
  <si>
    <t>10.3.31</t>
  </si>
  <si>
    <t>Village Hall Trustees</t>
  </si>
  <si>
    <t>Rent 2020/21</t>
  </si>
  <si>
    <t>Salary March, 2020-1 WFH allowance</t>
  </si>
  <si>
    <r>
      <t>HMRC</t>
    </r>
    <r>
      <rPr>
        <sz val="8"/>
        <color theme="1"/>
        <rFont val="Arial"/>
        <family val="2"/>
      </rPr>
      <t xml:space="preserve"> </t>
    </r>
  </si>
  <si>
    <r>
      <rPr>
        <sz val="10"/>
        <rFont val="Arial"/>
        <family val="2"/>
      </rPr>
      <t>PAYE March</t>
    </r>
    <r>
      <rPr>
        <sz val="11"/>
        <rFont val="Arial"/>
        <family val="2"/>
      </rPr>
      <t xml:space="preserve"> </t>
    </r>
    <r>
      <rPr>
        <sz val="8"/>
        <color rgb="FFFF0000"/>
        <rFont val="Arial"/>
        <family val="2"/>
      </rPr>
      <t>- error should have been £160.90</t>
    </r>
  </si>
  <si>
    <t>Mileage</t>
  </si>
  <si>
    <t>Zoom Reimbursement</t>
  </si>
  <si>
    <r>
      <t>Streetlighting February</t>
    </r>
    <r>
      <rPr>
        <sz val="8"/>
        <color rgb="FFFF0000"/>
        <rFont val="Arial"/>
        <family val="2"/>
      </rPr>
      <t xml:space="preserve"> error should be £29.70</t>
    </r>
  </si>
  <si>
    <t>Overall Total</t>
  </si>
  <si>
    <t>Streetlighting April</t>
  </si>
  <si>
    <t>30.11.20</t>
  </si>
  <si>
    <t>Important note:</t>
  </si>
  <si>
    <t>Receipt information is gross inclusive of £59.99 repayment for error.</t>
  </si>
  <si>
    <t>Net total other receipts for AGAR £5133.23.</t>
  </si>
  <si>
    <t>Net total payments £22,732.65 - net other payments for AGAR £15,279.76.</t>
  </si>
  <si>
    <t xml:space="preserve"> (with payments offset) to correct amounts by expenditure line.</t>
  </si>
  <si>
    <t xml:space="preserve">Payment information is gross inclusive of £59.99 repaid error </t>
  </si>
  <si>
    <t xml:space="preserve">Thornborough Parish Council Cashbook Payments 2020/21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</si>
</sst>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d/mm/yy;@"/>
    <numFmt numFmtId="165" formatCode="&quot;£&quot;#,##0.00"/>
  </numFmts>
  <fonts count="2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sz val="6"/>
      <color rgb="FFFF0000"/>
      <name val="Arial"/>
      <family val="2"/>
    </font>
    <font>
      <sz val="9"/>
      <color rgb="FFFF0000"/>
      <name val="Arial"/>
      <family val="2"/>
    </font>
    <font>
      <sz val="9.5"/>
      <name val="Arial"/>
      <family val="2"/>
    </font>
    <font>
      <sz val="11"/>
      <color indexed="8"/>
      <name val="Arial"/>
      <family val="2"/>
    </font>
    <font>
      <strike/>
      <sz val="11"/>
      <name val="Arial"/>
      <family val="2"/>
    </font>
    <font>
      <strike/>
      <sz val="11"/>
      <color rgb="FFFF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2" fontId="7" fillId="0" borderId="0" xfId="0" applyNumberFormat="1" applyFont="1" applyAlignment="1" applyProtection="1">
      <alignment horizontal="center" vertical="top" wrapText="1"/>
      <protection locked="0"/>
    </xf>
    <xf numFmtId="2" fontId="4" fillId="0" borderId="0" xfId="0" applyNumberFormat="1" applyFont="1" applyAlignment="1" applyProtection="1">
      <alignment horizontal="center" vertical="top" wrapText="1"/>
      <protection locked="0"/>
    </xf>
    <xf numFmtId="2" fontId="8" fillId="0" borderId="0" xfId="0" applyNumberFormat="1" applyFont="1" applyAlignment="1" applyProtection="1">
      <alignment horizontal="center" vertical="top" wrapText="1"/>
      <protection locked="0"/>
    </xf>
    <xf numFmtId="165" fontId="9" fillId="0" borderId="0" xfId="0" applyNumberFormat="1" applyFont="1" applyAlignment="1" applyProtection="1">
      <alignment horizontal="right" vertical="top" wrapText="1"/>
      <protection locked="0"/>
    </xf>
    <xf numFmtId="165" fontId="9" fillId="0" borderId="0" xfId="0" applyNumberFormat="1" applyFont="1" applyAlignment="1" applyProtection="1">
      <alignment horizontal="center" vertical="top" wrapText="1"/>
      <protection locked="0"/>
    </xf>
    <xf numFmtId="165" fontId="9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5" fontId="9" fillId="0" borderId="0" xfId="0" applyNumberFormat="1" applyFont="1" applyAlignment="1" applyProtection="1">
      <alignment vertical="top" wrapText="1"/>
      <protection locked="0"/>
    </xf>
    <xf numFmtId="165" fontId="9" fillId="0" borderId="0" xfId="0" applyNumberFormat="1" applyFont="1"/>
    <xf numFmtId="2" fontId="9" fillId="0" borderId="0" xfId="0" applyNumberFormat="1" applyFont="1"/>
    <xf numFmtId="165" fontId="2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 applyAlignment="1">
      <alignment horizontal="right"/>
    </xf>
    <xf numFmtId="165" fontId="13" fillId="3" borderId="0" xfId="0" applyNumberFormat="1" applyFont="1" applyFill="1"/>
    <xf numFmtId="165" fontId="14" fillId="3" borderId="0" xfId="0" applyNumberFormat="1" applyFont="1" applyFill="1"/>
    <xf numFmtId="165" fontId="9" fillId="3" borderId="0" xfId="0" applyNumberFormat="1" applyFont="1" applyFill="1"/>
    <xf numFmtId="165" fontId="9" fillId="3" borderId="0" xfId="0" applyNumberFormat="1" applyFont="1" applyFill="1" applyAlignment="1">
      <alignment horizontal="right"/>
    </xf>
    <xf numFmtId="165" fontId="9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14" fillId="0" borderId="0" xfId="0" applyNumberFormat="1" applyFont="1"/>
    <xf numFmtId="165" fontId="15" fillId="0" borderId="0" xfId="0" applyNumberFormat="1" applyFont="1" applyAlignment="1">
      <alignment vertical="top"/>
    </xf>
    <xf numFmtId="165" fontId="0" fillId="0" borderId="0" xfId="0" applyNumberFormat="1"/>
    <xf numFmtId="165" fontId="9" fillId="4" borderId="0" xfId="0" applyNumberFormat="1" applyFont="1" applyFill="1"/>
    <xf numFmtId="165" fontId="2" fillId="3" borderId="0" xfId="0" applyNumberFormat="1" applyFont="1" applyFill="1"/>
    <xf numFmtId="0" fontId="2" fillId="0" borderId="0" xfId="0" applyFont="1"/>
    <xf numFmtId="164" fontId="9" fillId="0" borderId="0" xfId="0" applyNumberFormat="1" applyFont="1"/>
    <xf numFmtId="0" fontId="1" fillId="0" borderId="0" xfId="0" applyFont="1"/>
    <xf numFmtId="165" fontId="20" fillId="0" borderId="0" xfId="0" applyNumberFormat="1" applyFont="1"/>
    <xf numFmtId="165" fontId="21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center"/>
    </xf>
    <xf numFmtId="4" fontId="2" fillId="0" borderId="0" xfId="0" applyNumberFormat="1" applyFont="1"/>
    <xf numFmtId="165" fontId="14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vertical="top"/>
    </xf>
    <xf numFmtId="164" fontId="4" fillId="0" borderId="0" xfId="0" applyNumberFormat="1" applyFont="1" applyProtection="1">
      <protection locked="0"/>
    </xf>
    <xf numFmtId="0" fontId="22" fillId="0" borderId="0" xfId="0" applyFont="1"/>
    <xf numFmtId="14" fontId="9" fillId="0" borderId="0" xfId="0" applyNumberFormat="1" applyFont="1"/>
    <xf numFmtId="0" fontId="23" fillId="0" borderId="0" xfId="0" applyFont="1"/>
    <xf numFmtId="0" fontId="2" fillId="0" borderId="2" xfId="0" applyFont="1" applyBorder="1"/>
    <xf numFmtId="0" fontId="0" fillId="0" borderId="0" xfId="0"/>
    <xf numFmtId="165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 applyFont="1"/>
    <xf numFmtId="2" fontId="22" fillId="0" borderId="0" xfId="0" applyNumberFormat="1" applyFont="1" applyAlignment="1" applyProtection="1">
      <alignment horizontal="center" vertical="top" wrapText="1"/>
      <protection locked="0"/>
    </xf>
    <xf numFmtId="165" fontId="9" fillId="0" borderId="0" xfId="0" applyNumberFormat="1" applyFont="1" applyFill="1"/>
    <xf numFmtId="0" fontId="0" fillId="0" borderId="0" xfId="0"/>
    <xf numFmtId="0" fontId="0" fillId="0" borderId="0" xfId="0"/>
    <xf numFmtId="14" fontId="9" fillId="0" borderId="0" xfId="0" applyNumberFormat="1" applyFont="1" applyBorder="1"/>
    <xf numFmtId="0" fontId="23" fillId="0" borderId="0" xfId="0" applyFont="1" applyBorder="1"/>
    <xf numFmtId="165" fontId="9" fillId="0" borderId="0" xfId="0" applyNumberFormat="1" applyFont="1" applyBorder="1"/>
    <xf numFmtId="0" fontId="2" fillId="0" borderId="0" xfId="0" applyFont="1" applyBorder="1"/>
    <xf numFmtId="165" fontId="14" fillId="0" borderId="2" xfId="0" applyNumberFormat="1" applyFont="1" applyBorder="1"/>
    <xf numFmtId="14" fontId="9" fillId="0" borderId="0" xfId="0" applyNumberFormat="1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14" fontId="9" fillId="0" borderId="3" xfId="0" applyNumberFormat="1" applyFont="1" applyBorder="1"/>
    <xf numFmtId="0" fontId="23" fillId="0" borderId="3" xfId="0" applyFont="1" applyBorder="1"/>
    <xf numFmtId="165" fontId="9" fillId="0" borderId="3" xfId="0" applyNumberFormat="1" applyFont="1" applyBorder="1"/>
    <xf numFmtId="0" fontId="2" fillId="0" borderId="3" xfId="0" applyFont="1" applyBorder="1"/>
    <xf numFmtId="0" fontId="0" fillId="0" borderId="0" xfId="0"/>
    <xf numFmtId="165" fontId="2" fillId="0" borderId="0" xfId="0" applyNumberFormat="1" applyFont="1" applyFill="1"/>
    <xf numFmtId="165" fontId="9" fillId="0" borderId="0" xfId="0" applyNumberFormat="1" applyFont="1" applyFill="1" applyAlignment="1">
      <alignment horizontal="right"/>
    </xf>
    <xf numFmtId="165" fontId="15" fillId="0" borderId="0" xfId="0" applyNumberFormat="1" applyFont="1" applyFill="1" applyAlignment="1">
      <alignment vertical="top"/>
    </xf>
    <xf numFmtId="0" fontId="0" fillId="0" borderId="0" xfId="0"/>
    <xf numFmtId="0" fontId="0" fillId="0" borderId="0" xfId="0"/>
    <xf numFmtId="14" fontId="14" fillId="0" borderId="0" xfId="0" applyNumberFormat="1" applyFont="1" applyBorder="1" applyAlignment="1">
      <alignment horizontal="right"/>
    </xf>
    <xf numFmtId="0" fontId="0" fillId="0" borderId="0" xfId="0"/>
    <xf numFmtId="165" fontId="9" fillId="0" borderId="0" xfId="0" applyNumberFormat="1" applyFont="1" applyFill="1" applyAlignment="1">
      <alignment vertical="center" wrapText="1"/>
    </xf>
    <xf numFmtId="165" fontId="2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20" fillId="3" borderId="0" xfId="0" applyNumberFormat="1" applyFont="1" applyFill="1"/>
    <xf numFmtId="165" fontId="21" fillId="3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14" fontId="9" fillId="0" borderId="0" xfId="0" applyNumberFormat="1" applyFont="1" applyBorder="1" applyAlignment="1"/>
    <xf numFmtId="0" fontId="0" fillId="0" borderId="2" xfId="0" applyBorder="1"/>
    <xf numFmtId="0" fontId="14" fillId="0" borderId="2" xfId="0" applyFont="1" applyBorder="1" applyAlignment="1">
      <alignment horizontal="right"/>
    </xf>
    <xf numFmtId="165" fontId="3" fillId="0" borderId="2" xfId="0" applyNumberFormat="1" applyFont="1" applyBorder="1"/>
    <xf numFmtId="0" fontId="0" fillId="0" borderId="0" xfId="0"/>
    <xf numFmtId="0" fontId="14" fillId="0" borderId="0" xfId="0" applyFont="1" applyFill="1" applyBorder="1" applyAlignment="1">
      <alignment horizontal="right"/>
    </xf>
    <xf numFmtId="0" fontId="0" fillId="0" borderId="0" xfId="0"/>
    <xf numFmtId="165" fontId="9" fillId="0" borderId="0" xfId="0" applyNumberFormat="1" applyFont="1" applyAlignment="1">
      <alignment vertical="top"/>
    </xf>
    <xf numFmtId="165" fontId="9" fillId="0" borderId="0" xfId="0" applyNumberFormat="1" applyFont="1" applyFill="1" applyAlignment="1">
      <alignment vertical="center"/>
    </xf>
    <xf numFmtId="165" fontId="14" fillId="0" borderId="0" xfId="0" applyNumberFormat="1" applyFont="1" applyBorder="1"/>
    <xf numFmtId="164" fontId="27" fillId="0" borderId="0" xfId="0" applyNumberFormat="1" applyFont="1"/>
    <xf numFmtId="0" fontId="0" fillId="0" borderId="0" xfId="0"/>
    <xf numFmtId="165" fontId="9" fillId="5" borderId="0" xfId="0" applyNumberFormat="1" applyFont="1" applyFill="1"/>
    <xf numFmtId="165" fontId="15" fillId="5" borderId="0" xfId="0" applyNumberFormat="1" applyFont="1" applyFill="1" applyAlignment="1">
      <alignment vertical="top"/>
    </xf>
    <xf numFmtId="165" fontId="0" fillId="0" borderId="0" xfId="0" applyNumberFormat="1" applyBorder="1"/>
    <xf numFmtId="0" fontId="0" fillId="0" borderId="0" xfId="0"/>
    <xf numFmtId="165" fontId="14" fillId="0" borderId="5" xfId="0" applyNumberFormat="1" applyFont="1" applyBorder="1"/>
    <xf numFmtId="2" fontId="7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2" fontId="6" fillId="0" borderId="4" xfId="0" applyNumberFormat="1" applyFont="1" applyBorder="1" applyAlignment="1" applyProtection="1">
      <alignment horizontal="center" vertical="top" wrapText="1"/>
      <protection locked="0"/>
    </xf>
    <xf numFmtId="164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165" fontId="10" fillId="0" borderId="4" xfId="0" applyNumberFormat="1" applyFont="1" applyBorder="1" applyAlignment="1" applyProtection="1">
      <alignment horizontal="right" vertical="top" wrapText="1"/>
      <protection locked="0"/>
    </xf>
    <xf numFmtId="165" fontId="10" fillId="0" borderId="4" xfId="0" applyNumberFormat="1" applyFont="1" applyBorder="1" applyAlignment="1" applyProtection="1">
      <alignment horizontal="center" vertical="top" wrapText="1"/>
      <protection locked="0"/>
    </xf>
    <xf numFmtId="165" fontId="9" fillId="0" borderId="4" xfId="0" applyNumberFormat="1" applyFont="1" applyBorder="1" applyAlignment="1" applyProtection="1">
      <alignment horizontal="right" vertical="top" wrapText="1"/>
      <protection locked="0"/>
    </xf>
    <xf numFmtId="164" fontId="9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165" fontId="10" fillId="0" borderId="4" xfId="0" applyNumberFormat="1" applyFont="1" applyBorder="1" applyAlignment="1">
      <alignment vertical="top" wrapText="1"/>
    </xf>
    <xf numFmtId="165" fontId="10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vertical="top" wrapText="1"/>
    </xf>
    <xf numFmtId="2" fontId="9" fillId="0" borderId="4" xfId="0" applyNumberFormat="1" applyFont="1" applyBorder="1"/>
    <xf numFmtId="0" fontId="9" fillId="0" borderId="4" xfId="0" applyFont="1" applyBorder="1"/>
    <xf numFmtId="165" fontId="10" fillId="0" borderId="4" xfId="0" applyNumberFormat="1" applyFont="1" applyBorder="1"/>
    <xf numFmtId="165" fontId="9" fillId="0" borderId="4" xfId="0" applyNumberFormat="1" applyFont="1" applyBorder="1"/>
    <xf numFmtId="0" fontId="9" fillId="3" borderId="4" xfId="0" applyFont="1" applyFill="1" applyBorder="1" applyAlignment="1">
      <alignment horizontal="center"/>
    </xf>
    <xf numFmtId="2" fontId="9" fillId="3" borderId="4" xfId="0" applyNumberFormat="1" applyFont="1" applyFill="1" applyBorder="1"/>
    <xf numFmtId="0" fontId="9" fillId="3" borderId="4" xfId="0" applyFont="1" applyFill="1" applyBorder="1"/>
    <xf numFmtId="0" fontId="2" fillId="3" borderId="4" xfId="0" applyFont="1" applyFill="1" applyBorder="1"/>
    <xf numFmtId="165" fontId="13" fillId="3" borderId="4" xfId="0" applyNumberFormat="1" applyFont="1" applyFill="1" applyBorder="1"/>
    <xf numFmtId="165" fontId="13" fillId="3" borderId="4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 applyProtection="1">
      <alignment horizontal="right" vertical="top" wrapText="1"/>
      <protection locked="0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/>
    <xf numFmtId="0" fontId="10" fillId="0" borderId="4" xfId="0" applyFont="1" applyFill="1" applyBorder="1" applyAlignment="1" applyProtection="1">
      <alignment horizontal="center" vertical="top" wrapText="1"/>
      <protection locked="0"/>
    </xf>
    <xf numFmtId="165" fontId="10" fillId="0" borderId="4" xfId="0" applyNumberFormat="1" applyFont="1" applyFill="1" applyBorder="1" applyAlignment="1" applyProtection="1">
      <alignment horizontal="right" vertical="top" wrapText="1"/>
      <protection locked="0"/>
    </xf>
    <xf numFmtId="165" fontId="10" fillId="0" borderId="4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4" xfId="0" applyNumberFormat="1" applyFont="1" applyFill="1" applyBorder="1" applyAlignment="1" applyProtection="1">
      <alignment horizontal="right" vertical="top" wrapText="1"/>
      <protection locked="0"/>
    </xf>
    <xf numFmtId="165" fontId="9" fillId="0" borderId="4" xfId="0" applyNumberFormat="1" applyFont="1" applyFill="1" applyBorder="1"/>
    <xf numFmtId="8" fontId="16" fillId="0" borderId="4" xfId="0" applyNumberFormat="1" applyFont="1" applyBorder="1" applyAlignment="1">
      <alignment vertical="center" wrapText="1"/>
    </xf>
    <xf numFmtId="0" fontId="17" fillId="0" borderId="4" xfId="0" applyFont="1" applyBorder="1"/>
    <xf numFmtId="2" fontId="18" fillId="0" borderId="4" xfId="0" applyNumberFormat="1" applyFont="1" applyBorder="1"/>
    <xf numFmtId="165" fontId="10" fillId="0" borderId="4" xfId="0" applyNumberFormat="1" applyFont="1" applyFill="1" applyBorder="1" applyAlignment="1">
      <alignment vertical="center" wrapText="1"/>
    </xf>
    <xf numFmtId="165" fontId="10" fillId="0" borderId="4" xfId="0" applyNumberFormat="1" applyFont="1" applyFill="1" applyBorder="1"/>
    <xf numFmtId="165" fontId="10" fillId="0" borderId="4" xfId="0" applyNumberFormat="1" applyFont="1" applyBorder="1" applyAlignment="1">
      <alignment vertical="center" wrapText="1"/>
    </xf>
    <xf numFmtId="0" fontId="19" fillId="0" borderId="4" xfId="0" applyFont="1" applyBorder="1"/>
    <xf numFmtId="0" fontId="9" fillId="3" borderId="4" xfId="0" applyFont="1" applyFill="1" applyBorder="1" applyAlignment="1">
      <alignment horizontal="left" vertical="top"/>
    </xf>
    <xf numFmtId="0" fontId="10" fillId="0" borderId="4" xfId="0" applyFont="1" applyBorder="1"/>
    <xf numFmtId="0" fontId="10" fillId="0" borderId="4" xfId="0" applyFont="1" applyFill="1" applyBorder="1"/>
    <xf numFmtId="0" fontId="1" fillId="0" borderId="4" xfId="0" applyFont="1" applyBorder="1"/>
    <xf numFmtId="0" fontId="24" fillId="0" borderId="4" xfId="0" applyFont="1" applyBorder="1"/>
    <xf numFmtId="0" fontId="0" fillId="0" borderId="4" xfId="0" applyFont="1" applyBorder="1"/>
    <xf numFmtId="0" fontId="9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24" fillId="0" borderId="4" xfId="0" applyFont="1" applyFill="1" applyBorder="1"/>
    <xf numFmtId="0" fontId="1" fillId="3" borderId="4" xfId="0" applyFont="1" applyFill="1" applyBorder="1"/>
    <xf numFmtId="0" fontId="26" fillId="0" borderId="4" xfId="0" applyFont="1" applyBorder="1"/>
    <xf numFmtId="2" fontId="9" fillId="0" borderId="4" xfId="0" applyNumberFormat="1" applyFont="1" applyFill="1" applyBorder="1"/>
    <xf numFmtId="0" fontId="26" fillId="0" borderId="4" xfId="0" applyFont="1" applyFill="1" applyBorder="1"/>
    <xf numFmtId="0" fontId="10" fillId="3" borderId="4" xfId="0" applyFont="1" applyFill="1" applyBorder="1"/>
    <xf numFmtId="165" fontId="10" fillId="3" borderId="4" xfId="0" applyNumberFormat="1" applyFont="1" applyFill="1" applyBorder="1" applyAlignment="1">
      <alignment vertical="center" wrapText="1"/>
    </xf>
    <xf numFmtId="0" fontId="1" fillId="0" borderId="4" xfId="0" applyFont="1" applyFill="1" applyBorder="1"/>
    <xf numFmtId="0" fontId="0" fillId="3" borderId="4" xfId="0" applyFont="1" applyFill="1" applyBorder="1"/>
    <xf numFmtId="165" fontId="2" fillId="3" borderId="4" xfId="0" applyNumberFormat="1" applyFont="1" applyFill="1" applyBorder="1"/>
    <xf numFmtId="165" fontId="9" fillId="3" borderId="4" xfId="0" applyNumberFormat="1" applyFont="1" applyFill="1" applyBorder="1"/>
    <xf numFmtId="0" fontId="23" fillId="0" borderId="4" xfId="0" applyFont="1" applyBorder="1"/>
    <xf numFmtId="0" fontId="23" fillId="3" borderId="4" xfId="0" applyFont="1" applyFill="1" applyBorder="1"/>
    <xf numFmtId="164" fontId="9" fillId="0" borderId="4" xfId="0" applyNumberFormat="1" applyFont="1" applyBorder="1" applyAlignment="1" applyProtection="1">
      <alignment horizontal="center" vertical="top" wrapText="1"/>
      <protection locked="0"/>
    </xf>
    <xf numFmtId="164" fontId="9" fillId="3" borderId="4" xfId="0" applyNumberFormat="1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14" fontId="1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D5F5-1292-4C6B-B4F7-811F66B00FC4}">
  <dimension ref="A1:P70"/>
  <sheetViews>
    <sheetView topLeftCell="A34" workbookViewId="0">
      <selection activeCell="J57" sqref="J57"/>
    </sheetView>
  </sheetViews>
  <sheetFormatPr defaultRowHeight="13.8" x14ac:dyDescent="0.25"/>
  <cols>
    <col min="1" max="1" width="7.8984375" bestFit="1" customWidth="1"/>
    <col min="2" max="2" width="14.69921875" bestFit="1" customWidth="1"/>
    <col min="3" max="3" width="27.59765625" bestFit="1" customWidth="1"/>
    <col min="4" max="4" width="9.8984375" bestFit="1" customWidth="1"/>
    <col min="5" max="5" width="6.5" bestFit="1" customWidth="1"/>
    <col min="6" max="6" width="9.8984375" bestFit="1" customWidth="1"/>
    <col min="253" max="253" width="7.8984375" bestFit="1" customWidth="1"/>
    <col min="254" max="254" width="14.69921875" bestFit="1" customWidth="1"/>
    <col min="255" max="255" width="27.59765625" bestFit="1" customWidth="1"/>
    <col min="256" max="256" width="9.8984375" bestFit="1" customWidth="1"/>
    <col min="257" max="257" width="6.5" bestFit="1" customWidth="1"/>
    <col min="258" max="258" width="9.8984375" bestFit="1" customWidth="1"/>
    <col min="259" max="259" width="4.59765625" bestFit="1" customWidth="1"/>
    <col min="260" max="260" width="9.8984375" bestFit="1" customWidth="1"/>
    <col min="509" max="509" width="7.8984375" bestFit="1" customWidth="1"/>
    <col min="510" max="510" width="14.69921875" bestFit="1" customWidth="1"/>
    <col min="511" max="511" width="27.59765625" bestFit="1" customWidth="1"/>
    <col min="512" max="512" width="9.8984375" bestFit="1" customWidth="1"/>
    <col min="513" max="513" width="6.5" bestFit="1" customWidth="1"/>
    <col min="514" max="514" width="9.8984375" bestFit="1" customWidth="1"/>
    <col min="515" max="515" width="4.59765625" bestFit="1" customWidth="1"/>
    <col min="516" max="516" width="9.8984375" bestFit="1" customWidth="1"/>
    <col min="765" max="765" width="7.8984375" bestFit="1" customWidth="1"/>
    <col min="766" max="766" width="14.69921875" bestFit="1" customWidth="1"/>
    <col min="767" max="767" width="27.59765625" bestFit="1" customWidth="1"/>
    <col min="768" max="768" width="9.8984375" bestFit="1" customWidth="1"/>
    <col min="769" max="769" width="6.5" bestFit="1" customWidth="1"/>
    <col min="770" max="770" width="9.8984375" bestFit="1" customWidth="1"/>
    <col min="771" max="771" width="4.59765625" bestFit="1" customWidth="1"/>
    <col min="772" max="772" width="9.8984375" bestFit="1" customWidth="1"/>
    <col min="1021" max="1021" width="7.8984375" bestFit="1" customWidth="1"/>
    <col min="1022" max="1022" width="14.69921875" bestFit="1" customWidth="1"/>
    <col min="1023" max="1023" width="27.59765625" bestFit="1" customWidth="1"/>
    <col min="1024" max="1024" width="9.8984375" bestFit="1" customWidth="1"/>
    <col min="1025" max="1025" width="6.5" bestFit="1" customWidth="1"/>
    <col min="1026" max="1026" width="9.8984375" bestFit="1" customWidth="1"/>
    <col min="1027" max="1027" width="4.59765625" bestFit="1" customWidth="1"/>
    <col min="1028" max="1028" width="9.8984375" bestFit="1" customWidth="1"/>
    <col min="1277" max="1277" width="7.8984375" bestFit="1" customWidth="1"/>
    <col min="1278" max="1278" width="14.69921875" bestFit="1" customWidth="1"/>
    <col min="1279" max="1279" width="27.59765625" bestFit="1" customWidth="1"/>
    <col min="1280" max="1280" width="9.8984375" bestFit="1" customWidth="1"/>
    <col min="1281" max="1281" width="6.5" bestFit="1" customWidth="1"/>
    <col min="1282" max="1282" width="9.8984375" bestFit="1" customWidth="1"/>
    <col min="1283" max="1283" width="4.59765625" bestFit="1" customWidth="1"/>
    <col min="1284" max="1284" width="9.8984375" bestFit="1" customWidth="1"/>
    <col min="1533" max="1533" width="7.8984375" bestFit="1" customWidth="1"/>
    <col min="1534" max="1534" width="14.69921875" bestFit="1" customWidth="1"/>
    <col min="1535" max="1535" width="27.59765625" bestFit="1" customWidth="1"/>
    <col min="1536" max="1536" width="9.8984375" bestFit="1" customWidth="1"/>
    <col min="1537" max="1537" width="6.5" bestFit="1" customWidth="1"/>
    <col min="1538" max="1538" width="9.8984375" bestFit="1" customWidth="1"/>
    <col min="1539" max="1539" width="4.59765625" bestFit="1" customWidth="1"/>
    <col min="1540" max="1540" width="9.8984375" bestFit="1" customWidth="1"/>
    <col min="1789" max="1789" width="7.8984375" bestFit="1" customWidth="1"/>
    <col min="1790" max="1790" width="14.69921875" bestFit="1" customWidth="1"/>
    <col min="1791" max="1791" width="27.59765625" bestFit="1" customWidth="1"/>
    <col min="1792" max="1792" width="9.8984375" bestFit="1" customWidth="1"/>
    <col min="1793" max="1793" width="6.5" bestFit="1" customWidth="1"/>
    <col min="1794" max="1794" width="9.8984375" bestFit="1" customWidth="1"/>
    <col min="1795" max="1795" width="4.59765625" bestFit="1" customWidth="1"/>
    <col min="1796" max="1796" width="9.8984375" bestFit="1" customWidth="1"/>
    <col min="2045" max="2045" width="7.8984375" bestFit="1" customWidth="1"/>
    <col min="2046" max="2046" width="14.69921875" bestFit="1" customWidth="1"/>
    <col min="2047" max="2047" width="27.59765625" bestFit="1" customWidth="1"/>
    <col min="2048" max="2048" width="9.8984375" bestFit="1" customWidth="1"/>
    <col min="2049" max="2049" width="6.5" bestFit="1" customWidth="1"/>
    <col min="2050" max="2050" width="9.8984375" bestFit="1" customWidth="1"/>
    <col min="2051" max="2051" width="4.59765625" bestFit="1" customWidth="1"/>
    <col min="2052" max="2052" width="9.8984375" bestFit="1" customWidth="1"/>
    <col min="2301" max="2301" width="7.8984375" bestFit="1" customWidth="1"/>
    <col min="2302" max="2302" width="14.69921875" bestFit="1" customWidth="1"/>
    <col min="2303" max="2303" width="27.59765625" bestFit="1" customWidth="1"/>
    <col min="2304" max="2304" width="9.8984375" bestFit="1" customWidth="1"/>
    <col min="2305" max="2305" width="6.5" bestFit="1" customWidth="1"/>
    <col min="2306" max="2306" width="9.8984375" bestFit="1" customWidth="1"/>
    <col min="2307" max="2307" width="4.59765625" bestFit="1" customWidth="1"/>
    <col min="2308" max="2308" width="9.8984375" bestFit="1" customWidth="1"/>
    <col min="2557" max="2557" width="7.8984375" bestFit="1" customWidth="1"/>
    <col min="2558" max="2558" width="14.69921875" bestFit="1" customWidth="1"/>
    <col min="2559" max="2559" width="27.59765625" bestFit="1" customWidth="1"/>
    <col min="2560" max="2560" width="9.8984375" bestFit="1" customWidth="1"/>
    <col min="2561" max="2561" width="6.5" bestFit="1" customWidth="1"/>
    <col min="2562" max="2562" width="9.8984375" bestFit="1" customWidth="1"/>
    <col min="2563" max="2563" width="4.59765625" bestFit="1" customWidth="1"/>
    <col min="2564" max="2564" width="9.8984375" bestFit="1" customWidth="1"/>
    <col min="2813" max="2813" width="7.8984375" bestFit="1" customWidth="1"/>
    <col min="2814" max="2814" width="14.69921875" bestFit="1" customWidth="1"/>
    <col min="2815" max="2815" width="27.59765625" bestFit="1" customWidth="1"/>
    <col min="2816" max="2816" width="9.8984375" bestFit="1" customWidth="1"/>
    <col min="2817" max="2817" width="6.5" bestFit="1" customWidth="1"/>
    <col min="2818" max="2818" width="9.8984375" bestFit="1" customWidth="1"/>
    <col min="2819" max="2819" width="4.59765625" bestFit="1" customWidth="1"/>
    <col min="2820" max="2820" width="9.8984375" bestFit="1" customWidth="1"/>
    <col min="3069" max="3069" width="7.8984375" bestFit="1" customWidth="1"/>
    <col min="3070" max="3070" width="14.69921875" bestFit="1" customWidth="1"/>
    <col min="3071" max="3071" width="27.59765625" bestFit="1" customWidth="1"/>
    <col min="3072" max="3072" width="9.8984375" bestFit="1" customWidth="1"/>
    <col min="3073" max="3073" width="6.5" bestFit="1" customWidth="1"/>
    <col min="3074" max="3074" width="9.8984375" bestFit="1" customWidth="1"/>
    <col min="3075" max="3075" width="4.59765625" bestFit="1" customWidth="1"/>
    <col min="3076" max="3076" width="9.8984375" bestFit="1" customWidth="1"/>
    <col min="3325" max="3325" width="7.8984375" bestFit="1" customWidth="1"/>
    <col min="3326" max="3326" width="14.69921875" bestFit="1" customWidth="1"/>
    <col min="3327" max="3327" width="27.59765625" bestFit="1" customWidth="1"/>
    <col min="3328" max="3328" width="9.8984375" bestFit="1" customWidth="1"/>
    <col min="3329" max="3329" width="6.5" bestFit="1" customWidth="1"/>
    <col min="3330" max="3330" width="9.8984375" bestFit="1" customWidth="1"/>
    <col min="3331" max="3331" width="4.59765625" bestFit="1" customWidth="1"/>
    <col min="3332" max="3332" width="9.8984375" bestFit="1" customWidth="1"/>
    <col min="3581" max="3581" width="7.8984375" bestFit="1" customWidth="1"/>
    <col min="3582" max="3582" width="14.69921875" bestFit="1" customWidth="1"/>
    <col min="3583" max="3583" width="27.59765625" bestFit="1" customWidth="1"/>
    <col min="3584" max="3584" width="9.8984375" bestFit="1" customWidth="1"/>
    <col min="3585" max="3585" width="6.5" bestFit="1" customWidth="1"/>
    <col min="3586" max="3586" width="9.8984375" bestFit="1" customWidth="1"/>
    <col min="3587" max="3587" width="4.59765625" bestFit="1" customWidth="1"/>
    <col min="3588" max="3588" width="9.8984375" bestFit="1" customWidth="1"/>
    <col min="3837" max="3837" width="7.8984375" bestFit="1" customWidth="1"/>
    <col min="3838" max="3838" width="14.69921875" bestFit="1" customWidth="1"/>
    <col min="3839" max="3839" width="27.59765625" bestFit="1" customWidth="1"/>
    <col min="3840" max="3840" width="9.8984375" bestFit="1" customWidth="1"/>
    <col min="3841" max="3841" width="6.5" bestFit="1" customWidth="1"/>
    <col min="3842" max="3842" width="9.8984375" bestFit="1" customWidth="1"/>
    <col min="3843" max="3843" width="4.59765625" bestFit="1" customWidth="1"/>
    <col min="3844" max="3844" width="9.8984375" bestFit="1" customWidth="1"/>
    <col min="4093" max="4093" width="7.8984375" bestFit="1" customWidth="1"/>
    <col min="4094" max="4094" width="14.69921875" bestFit="1" customWidth="1"/>
    <col min="4095" max="4095" width="27.59765625" bestFit="1" customWidth="1"/>
    <col min="4096" max="4096" width="9.8984375" bestFit="1" customWidth="1"/>
    <col min="4097" max="4097" width="6.5" bestFit="1" customWidth="1"/>
    <col min="4098" max="4098" width="9.8984375" bestFit="1" customWidth="1"/>
    <col min="4099" max="4099" width="4.59765625" bestFit="1" customWidth="1"/>
    <col min="4100" max="4100" width="9.8984375" bestFit="1" customWidth="1"/>
    <col min="4349" max="4349" width="7.8984375" bestFit="1" customWidth="1"/>
    <col min="4350" max="4350" width="14.69921875" bestFit="1" customWidth="1"/>
    <col min="4351" max="4351" width="27.59765625" bestFit="1" customWidth="1"/>
    <col min="4352" max="4352" width="9.8984375" bestFit="1" customWidth="1"/>
    <col min="4353" max="4353" width="6.5" bestFit="1" customWidth="1"/>
    <col min="4354" max="4354" width="9.8984375" bestFit="1" customWidth="1"/>
    <col min="4355" max="4355" width="4.59765625" bestFit="1" customWidth="1"/>
    <col min="4356" max="4356" width="9.8984375" bestFit="1" customWidth="1"/>
    <col min="4605" max="4605" width="7.8984375" bestFit="1" customWidth="1"/>
    <col min="4606" max="4606" width="14.69921875" bestFit="1" customWidth="1"/>
    <col min="4607" max="4607" width="27.59765625" bestFit="1" customWidth="1"/>
    <col min="4608" max="4608" width="9.8984375" bestFit="1" customWidth="1"/>
    <col min="4609" max="4609" width="6.5" bestFit="1" customWidth="1"/>
    <col min="4610" max="4610" width="9.8984375" bestFit="1" customWidth="1"/>
    <col min="4611" max="4611" width="4.59765625" bestFit="1" customWidth="1"/>
    <col min="4612" max="4612" width="9.8984375" bestFit="1" customWidth="1"/>
    <col min="4861" max="4861" width="7.8984375" bestFit="1" customWidth="1"/>
    <col min="4862" max="4862" width="14.69921875" bestFit="1" customWidth="1"/>
    <col min="4863" max="4863" width="27.59765625" bestFit="1" customWidth="1"/>
    <col min="4864" max="4864" width="9.8984375" bestFit="1" customWidth="1"/>
    <col min="4865" max="4865" width="6.5" bestFit="1" customWidth="1"/>
    <col min="4866" max="4866" width="9.8984375" bestFit="1" customWidth="1"/>
    <col min="4867" max="4867" width="4.59765625" bestFit="1" customWidth="1"/>
    <col min="4868" max="4868" width="9.8984375" bestFit="1" customWidth="1"/>
    <col min="5117" max="5117" width="7.8984375" bestFit="1" customWidth="1"/>
    <col min="5118" max="5118" width="14.69921875" bestFit="1" customWidth="1"/>
    <col min="5119" max="5119" width="27.59765625" bestFit="1" customWidth="1"/>
    <col min="5120" max="5120" width="9.8984375" bestFit="1" customWidth="1"/>
    <col min="5121" max="5121" width="6.5" bestFit="1" customWidth="1"/>
    <col min="5122" max="5122" width="9.8984375" bestFit="1" customWidth="1"/>
    <col min="5123" max="5123" width="4.59765625" bestFit="1" customWidth="1"/>
    <col min="5124" max="5124" width="9.8984375" bestFit="1" customWidth="1"/>
    <col min="5373" max="5373" width="7.8984375" bestFit="1" customWidth="1"/>
    <col min="5374" max="5374" width="14.69921875" bestFit="1" customWidth="1"/>
    <col min="5375" max="5375" width="27.59765625" bestFit="1" customWidth="1"/>
    <col min="5376" max="5376" width="9.8984375" bestFit="1" customWidth="1"/>
    <col min="5377" max="5377" width="6.5" bestFit="1" customWidth="1"/>
    <col min="5378" max="5378" width="9.8984375" bestFit="1" customWidth="1"/>
    <col min="5379" max="5379" width="4.59765625" bestFit="1" customWidth="1"/>
    <col min="5380" max="5380" width="9.8984375" bestFit="1" customWidth="1"/>
    <col min="5629" max="5629" width="7.8984375" bestFit="1" customWidth="1"/>
    <col min="5630" max="5630" width="14.69921875" bestFit="1" customWidth="1"/>
    <col min="5631" max="5631" width="27.59765625" bestFit="1" customWidth="1"/>
    <col min="5632" max="5632" width="9.8984375" bestFit="1" customWidth="1"/>
    <col min="5633" max="5633" width="6.5" bestFit="1" customWidth="1"/>
    <col min="5634" max="5634" width="9.8984375" bestFit="1" customWidth="1"/>
    <col min="5635" max="5635" width="4.59765625" bestFit="1" customWidth="1"/>
    <col min="5636" max="5636" width="9.8984375" bestFit="1" customWidth="1"/>
    <col min="5885" max="5885" width="7.8984375" bestFit="1" customWidth="1"/>
    <col min="5886" max="5886" width="14.69921875" bestFit="1" customWidth="1"/>
    <col min="5887" max="5887" width="27.59765625" bestFit="1" customWidth="1"/>
    <col min="5888" max="5888" width="9.8984375" bestFit="1" customWidth="1"/>
    <col min="5889" max="5889" width="6.5" bestFit="1" customWidth="1"/>
    <col min="5890" max="5890" width="9.8984375" bestFit="1" customWidth="1"/>
    <col min="5891" max="5891" width="4.59765625" bestFit="1" customWidth="1"/>
    <col min="5892" max="5892" width="9.8984375" bestFit="1" customWidth="1"/>
    <col min="6141" max="6141" width="7.8984375" bestFit="1" customWidth="1"/>
    <col min="6142" max="6142" width="14.69921875" bestFit="1" customWidth="1"/>
    <col min="6143" max="6143" width="27.59765625" bestFit="1" customWidth="1"/>
    <col min="6144" max="6144" width="9.8984375" bestFit="1" customWidth="1"/>
    <col min="6145" max="6145" width="6.5" bestFit="1" customWidth="1"/>
    <col min="6146" max="6146" width="9.8984375" bestFit="1" customWidth="1"/>
    <col min="6147" max="6147" width="4.59765625" bestFit="1" customWidth="1"/>
    <col min="6148" max="6148" width="9.8984375" bestFit="1" customWidth="1"/>
    <col min="6397" max="6397" width="7.8984375" bestFit="1" customWidth="1"/>
    <col min="6398" max="6398" width="14.69921875" bestFit="1" customWidth="1"/>
    <col min="6399" max="6399" width="27.59765625" bestFit="1" customWidth="1"/>
    <col min="6400" max="6400" width="9.8984375" bestFit="1" customWidth="1"/>
    <col min="6401" max="6401" width="6.5" bestFit="1" customWidth="1"/>
    <col min="6402" max="6402" width="9.8984375" bestFit="1" customWidth="1"/>
    <col min="6403" max="6403" width="4.59765625" bestFit="1" customWidth="1"/>
    <col min="6404" max="6404" width="9.8984375" bestFit="1" customWidth="1"/>
    <col min="6653" max="6653" width="7.8984375" bestFit="1" customWidth="1"/>
    <col min="6654" max="6654" width="14.69921875" bestFit="1" customWidth="1"/>
    <col min="6655" max="6655" width="27.59765625" bestFit="1" customWidth="1"/>
    <col min="6656" max="6656" width="9.8984375" bestFit="1" customWidth="1"/>
    <col min="6657" max="6657" width="6.5" bestFit="1" customWidth="1"/>
    <col min="6658" max="6658" width="9.8984375" bestFit="1" customWidth="1"/>
    <col min="6659" max="6659" width="4.59765625" bestFit="1" customWidth="1"/>
    <col min="6660" max="6660" width="9.8984375" bestFit="1" customWidth="1"/>
    <col min="6909" max="6909" width="7.8984375" bestFit="1" customWidth="1"/>
    <col min="6910" max="6910" width="14.69921875" bestFit="1" customWidth="1"/>
    <col min="6911" max="6911" width="27.59765625" bestFit="1" customWidth="1"/>
    <col min="6912" max="6912" width="9.8984375" bestFit="1" customWidth="1"/>
    <col min="6913" max="6913" width="6.5" bestFit="1" customWidth="1"/>
    <col min="6914" max="6914" width="9.8984375" bestFit="1" customWidth="1"/>
    <col min="6915" max="6915" width="4.59765625" bestFit="1" customWidth="1"/>
    <col min="6916" max="6916" width="9.8984375" bestFit="1" customWidth="1"/>
    <col min="7165" max="7165" width="7.8984375" bestFit="1" customWidth="1"/>
    <col min="7166" max="7166" width="14.69921875" bestFit="1" customWidth="1"/>
    <col min="7167" max="7167" width="27.59765625" bestFit="1" customWidth="1"/>
    <col min="7168" max="7168" width="9.8984375" bestFit="1" customWidth="1"/>
    <col min="7169" max="7169" width="6.5" bestFit="1" customWidth="1"/>
    <col min="7170" max="7170" width="9.8984375" bestFit="1" customWidth="1"/>
    <col min="7171" max="7171" width="4.59765625" bestFit="1" customWidth="1"/>
    <col min="7172" max="7172" width="9.8984375" bestFit="1" customWidth="1"/>
    <col min="7421" max="7421" width="7.8984375" bestFit="1" customWidth="1"/>
    <col min="7422" max="7422" width="14.69921875" bestFit="1" customWidth="1"/>
    <col min="7423" max="7423" width="27.59765625" bestFit="1" customWidth="1"/>
    <col min="7424" max="7424" width="9.8984375" bestFit="1" customWidth="1"/>
    <col min="7425" max="7425" width="6.5" bestFit="1" customWidth="1"/>
    <col min="7426" max="7426" width="9.8984375" bestFit="1" customWidth="1"/>
    <col min="7427" max="7427" width="4.59765625" bestFit="1" customWidth="1"/>
    <col min="7428" max="7428" width="9.8984375" bestFit="1" customWidth="1"/>
    <col min="7677" max="7677" width="7.8984375" bestFit="1" customWidth="1"/>
    <col min="7678" max="7678" width="14.69921875" bestFit="1" customWidth="1"/>
    <col min="7679" max="7679" width="27.59765625" bestFit="1" customWidth="1"/>
    <col min="7680" max="7680" width="9.8984375" bestFit="1" customWidth="1"/>
    <col min="7681" max="7681" width="6.5" bestFit="1" customWidth="1"/>
    <col min="7682" max="7682" width="9.8984375" bestFit="1" customWidth="1"/>
    <col min="7683" max="7683" width="4.59765625" bestFit="1" customWidth="1"/>
    <col min="7684" max="7684" width="9.8984375" bestFit="1" customWidth="1"/>
    <col min="7933" max="7933" width="7.8984375" bestFit="1" customWidth="1"/>
    <col min="7934" max="7934" width="14.69921875" bestFit="1" customWidth="1"/>
    <col min="7935" max="7935" width="27.59765625" bestFit="1" customWidth="1"/>
    <col min="7936" max="7936" width="9.8984375" bestFit="1" customWidth="1"/>
    <col min="7937" max="7937" width="6.5" bestFit="1" customWidth="1"/>
    <col min="7938" max="7938" width="9.8984375" bestFit="1" customWidth="1"/>
    <col min="7939" max="7939" width="4.59765625" bestFit="1" customWidth="1"/>
    <col min="7940" max="7940" width="9.8984375" bestFit="1" customWidth="1"/>
    <col min="8189" max="8189" width="7.8984375" bestFit="1" customWidth="1"/>
    <col min="8190" max="8190" width="14.69921875" bestFit="1" customWidth="1"/>
    <col min="8191" max="8191" width="27.59765625" bestFit="1" customWidth="1"/>
    <col min="8192" max="8192" width="9.8984375" bestFit="1" customWidth="1"/>
    <col min="8193" max="8193" width="6.5" bestFit="1" customWidth="1"/>
    <col min="8194" max="8194" width="9.8984375" bestFit="1" customWidth="1"/>
    <col min="8195" max="8195" width="4.59765625" bestFit="1" customWidth="1"/>
    <col min="8196" max="8196" width="9.8984375" bestFit="1" customWidth="1"/>
    <col min="8445" max="8445" width="7.8984375" bestFit="1" customWidth="1"/>
    <col min="8446" max="8446" width="14.69921875" bestFit="1" customWidth="1"/>
    <col min="8447" max="8447" width="27.59765625" bestFit="1" customWidth="1"/>
    <col min="8448" max="8448" width="9.8984375" bestFit="1" customWidth="1"/>
    <col min="8449" max="8449" width="6.5" bestFit="1" customWidth="1"/>
    <col min="8450" max="8450" width="9.8984375" bestFit="1" customWidth="1"/>
    <col min="8451" max="8451" width="4.59765625" bestFit="1" customWidth="1"/>
    <col min="8452" max="8452" width="9.8984375" bestFit="1" customWidth="1"/>
    <col min="8701" max="8701" width="7.8984375" bestFit="1" customWidth="1"/>
    <col min="8702" max="8702" width="14.69921875" bestFit="1" customWidth="1"/>
    <col min="8703" max="8703" width="27.59765625" bestFit="1" customWidth="1"/>
    <col min="8704" max="8704" width="9.8984375" bestFit="1" customWidth="1"/>
    <col min="8705" max="8705" width="6.5" bestFit="1" customWidth="1"/>
    <col min="8706" max="8706" width="9.8984375" bestFit="1" customWidth="1"/>
    <col min="8707" max="8707" width="4.59765625" bestFit="1" customWidth="1"/>
    <col min="8708" max="8708" width="9.8984375" bestFit="1" customWidth="1"/>
    <col min="8957" max="8957" width="7.8984375" bestFit="1" customWidth="1"/>
    <col min="8958" max="8958" width="14.69921875" bestFit="1" customWidth="1"/>
    <col min="8959" max="8959" width="27.59765625" bestFit="1" customWidth="1"/>
    <col min="8960" max="8960" width="9.8984375" bestFit="1" customWidth="1"/>
    <col min="8961" max="8961" width="6.5" bestFit="1" customWidth="1"/>
    <col min="8962" max="8962" width="9.8984375" bestFit="1" customWidth="1"/>
    <col min="8963" max="8963" width="4.59765625" bestFit="1" customWidth="1"/>
    <col min="8964" max="8964" width="9.8984375" bestFit="1" customWidth="1"/>
    <col min="9213" max="9213" width="7.8984375" bestFit="1" customWidth="1"/>
    <col min="9214" max="9214" width="14.69921875" bestFit="1" customWidth="1"/>
    <col min="9215" max="9215" width="27.59765625" bestFit="1" customWidth="1"/>
    <col min="9216" max="9216" width="9.8984375" bestFit="1" customWidth="1"/>
    <col min="9217" max="9217" width="6.5" bestFit="1" customWidth="1"/>
    <col min="9218" max="9218" width="9.8984375" bestFit="1" customWidth="1"/>
    <col min="9219" max="9219" width="4.59765625" bestFit="1" customWidth="1"/>
    <col min="9220" max="9220" width="9.8984375" bestFit="1" customWidth="1"/>
    <col min="9469" max="9469" width="7.8984375" bestFit="1" customWidth="1"/>
    <col min="9470" max="9470" width="14.69921875" bestFit="1" customWidth="1"/>
    <col min="9471" max="9471" width="27.59765625" bestFit="1" customWidth="1"/>
    <col min="9472" max="9472" width="9.8984375" bestFit="1" customWidth="1"/>
    <col min="9473" max="9473" width="6.5" bestFit="1" customWidth="1"/>
    <col min="9474" max="9474" width="9.8984375" bestFit="1" customWidth="1"/>
    <col min="9475" max="9475" width="4.59765625" bestFit="1" customWidth="1"/>
    <col min="9476" max="9476" width="9.8984375" bestFit="1" customWidth="1"/>
    <col min="9725" max="9725" width="7.8984375" bestFit="1" customWidth="1"/>
    <col min="9726" max="9726" width="14.69921875" bestFit="1" customWidth="1"/>
    <col min="9727" max="9727" width="27.59765625" bestFit="1" customWidth="1"/>
    <col min="9728" max="9728" width="9.8984375" bestFit="1" customWidth="1"/>
    <col min="9729" max="9729" width="6.5" bestFit="1" customWidth="1"/>
    <col min="9730" max="9730" width="9.8984375" bestFit="1" customWidth="1"/>
    <col min="9731" max="9731" width="4.59765625" bestFit="1" customWidth="1"/>
    <col min="9732" max="9732" width="9.8984375" bestFit="1" customWidth="1"/>
    <col min="9981" max="9981" width="7.8984375" bestFit="1" customWidth="1"/>
    <col min="9982" max="9982" width="14.69921875" bestFit="1" customWidth="1"/>
    <col min="9983" max="9983" width="27.59765625" bestFit="1" customWidth="1"/>
    <col min="9984" max="9984" width="9.8984375" bestFit="1" customWidth="1"/>
    <col min="9985" max="9985" width="6.5" bestFit="1" customWidth="1"/>
    <col min="9986" max="9986" width="9.8984375" bestFit="1" customWidth="1"/>
    <col min="9987" max="9987" width="4.59765625" bestFit="1" customWidth="1"/>
    <col min="9988" max="9988" width="9.8984375" bestFit="1" customWidth="1"/>
    <col min="10237" max="10237" width="7.8984375" bestFit="1" customWidth="1"/>
    <col min="10238" max="10238" width="14.69921875" bestFit="1" customWidth="1"/>
    <col min="10239" max="10239" width="27.59765625" bestFit="1" customWidth="1"/>
    <col min="10240" max="10240" width="9.8984375" bestFit="1" customWidth="1"/>
    <col min="10241" max="10241" width="6.5" bestFit="1" customWidth="1"/>
    <col min="10242" max="10242" width="9.8984375" bestFit="1" customWidth="1"/>
    <col min="10243" max="10243" width="4.59765625" bestFit="1" customWidth="1"/>
    <col min="10244" max="10244" width="9.8984375" bestFit="1" customWidth="1"/>
    <col min="10493" max="10493" width="7.8984375" bestFit="1" customWidth="1"/>
    <col min="10494" max="10494" width="14.69921875" bestFit="1" customWidth="1"/>
    <col min="10495" max="10495" width="27.59765625" bestFit="1" customWidth="1"/>
    <col min="10496" max="10496" width="9.8984375" bestFit="1" customWidth="1"/>
    <col min="10497" max="10497" width="6.5" bestFit="1" customWidth="1"/>
    <col min="10498" max="10498" width="9.8984375" bestFit="1" customWidth="1"/>
    <col min="10499" max="10499" width="4.59765625" bestFit="1" customWidth="1"/>
    <col min="10500" max="10500" width="9.8984375" bestFit="1" customWidth="1"/>
    <col min="10749" max="10749" width="7.8984375" bestFit="1" customWidth="1"/>
    <col min="10750" max="10750" width="14.69921875" bestFit="1" customWidth="1"/>
    <col min="10751" max="10751" width="27.59765625" bestFit="1" customWidth="1"/>
    <col min="10752" max="10752" width="9.8984375" bestFit="1" customWidth="1"/>
    <col min="10753" max="10753" width="6.5" bestFit="1" customWidth="1"/>
    <col min="10754" max="10754" width="9.8984375" bestFit="1" customWidth="1"/>
    <col min="10755" max="10755" width="4.59765625" bestFit="1" customWidth="1"/>
    <col min="10756" max="10756" width="9.8984375" bestFit="1" customWidth="1"/>
    <col min="11005" max="11005" width="7.8984375" bestFit="1" customWidth="1"/>
    <col min="11006" max="11006" width="14.69921875" bestFit="1" customWidth="1"/>
    <col min="11007" max="11007" width="27.59765625" bestFit="1" customWidth="1"/>
    <col min="11008" max="11008" width="9.8984375" bestFit="1" customWidth="1"/>
    <col min="11009" max="11009" width="6.5" bestFit="1" customWidth="1"/>
    <col min="11010" max="11010" width="9.8984375" bestFit="1" customWidth="1"/>
    <col min="11011" max="11011" width="4.59765625" bestFit="1" customWidth="1"/>
    <col min="11012" max="11012" width="9.8984375" bestFit="1" customWidth="1"/>
    <col min="11261" max="11261" width="7.8984375" bestFit="1" customWidth="1"/>
    <col min="11262" max="11262" width="14.69921875" bestFit="1" customWidth="1"/>
    <col min="11263" max="11263" width="27.59765625" bestFit="1" customWidth="1"/>
    <col min="11264" max="11264" width="9.8984375" bestFit="1" customWidth="1"/>
    <col min="11265" max="11265" width="6.5" bestFit="1" customWidth="1"/>
    <col min="11266" max="11266" width="9.8984375" bestFit="1" customWidth="1"/>
    <col min="11267" max="11267" width="4.59765625" bestFit="1" customWidth="1"/>
    <col min="11268" max="11268" width="9.8984375" bestFit="1" customWidth="1"/>
    <col min="11517" max="11517" width="7.8984375" bestFit="1" customWidth="1"/>
    <col min="11518" max="11518" width="14.69921875" bestFit="1" customWidth="1"/>
    <col min="11519" max="11519" width="27.59765625" bestFit="1" customWidth="1"/>
    <col min="11520" max="11520" width="9.8984375" bestFit="1" customWidth="1"/>
    <col min="11521" max="11521" width="6.5" bestFit="1" customWidth="1"/>
    <col min="11522" max="11522" width="9.8984375" bestFit="1" customWidth="1"/>
    <col min="11523" max="11523" width="4.59765625" bestFit="1" customWidth="1"/>
    <col min="11524" max="11524" width="9.8984375" bestFit="1" customWidth="1"/>
    <col min="11773" max="11773" width="7.8984375" bestFit="1" customWidth="1"/>
    <col min="11774" max="11774" width="14.69921875" bestFit="1" customWidth="1"/>
    <col min="11775" max="11775" width="27.59765625" bestFit="1" customWidth="1"/>
    <col min="11776" max="11776" width="9.8984375" bestFit="1" customWidth="1"/>
    <col min="11777" max="11777" width="6.5" bestFit="1" customWidth="1"/>
    <col min="11778" max="11778" width="9.8984375" bestFit="1" customWidth="1"/>
    <col min="11779" max="11779" width="4.59765625" bestFit="1" customWidth="1"/>
    <col min="11780" max="11780" width="9.8984375" bestFit="1" customWidth="1"/>
    <col min="12029" max="12029" width="7.8984375" bestFit="1" customWidth="1"/>
    <col min="12030" max="12030" width="14.69921875" bestFit="1" customWidth="1"/>
    <col min="12031" max="12031" width="27.59765625" bestFit="1" customWidth="1"/>
    <col min="12032" max="12032" width="9.8984375" bestFit="1" customWidth="1"/>
    <col min="12033" max="12033" width="6.5" bestFit="1" customWidth="1"/>
    <col min="12034" max="12034" width="9.8984375" bestFit="1" customWidth="1"/>
    <col min="12035" max="12035" width="4.59765625" bestFit="1" customWidth="1"/>
    <col min="12036" max="12036" width="9.8984375" bestFit="1" customWidth="1"/>
    <col min="12285" max="12285" width="7.8984375" bestFit="1" customWidth="1"/>
    <col min="12286" max="12286" width="14.69921875" bestFit="1" customWidth="1"/>
    <col min="12287" max="12287" width="27.59765625" bestFit="1" customWidth="1"/>
    <col min="12288" max="12288" width="9.8984375" bestFit="1" customWidth="1"/>
    <col min="12289" max="12289" width="6.5" bestFit="1" customWidth="1"/>
    <col min="12290" max="12290" width="9.8984375" bestFit="1" customWidth="1"/>
    <col min="12291" max="12291" width="4.59765625" bestFit="1" customWidth="1"/>
    <col min="12292" max="12292" width="9.8984375" bestFit="1" customWidth="1"/>
    <col min="12541" max="12541" width="7.8984375" bestFit="1" customWidth="1"/>
    <col min="12542" max="12542" width="14.69921875" bestFit="1" customWidth="1"/>
    <col min="12543" max="12543" width="27.59765625" bestFit="1" customWidth="1"/>
    <col min="12544" max="12544" width="9.8984375" bestFit="1" customWidth="1"/>
    <col min="12545" max="12545" width="6.5" bestFit="1" customWidth="1"/>
    <col min="12546" max="12546" width="9.8984375" bestFit="1" customWidth="1"/>
    <col min="12547" max="12547" width="4.59765625" bestFit="1" customWidth="1"/>
    <col min="12548" max="12548" width="9.8984375" bestFit="1" customWidth="1"/>
    <col min="12797" max="12797" width="7.8984375" bestFit="1" customWidth="1"/>
    <col min="12798" max="12798" width="14.69921875" bestFit="1" customWidth="1"/>
    <col min="12799" max="12799" width="27.59765625" bestFit="1" customWidth="1"/>
    <col min="12800" max="12800" width="9.8984375" bestFit="1" customWidth="1"/>
    <col min="12801" max="12801" width="6.5" bestFit="1" customWidth="1"/>
    <col min="12802" max="12802" width="9.8984375" bestFit="1" customWidth="1"/>
    <col min="12803" max="12803" width="4.59765625" bestFit="1" customWidth="1"/>
    <col min="12804" max="12804" width="9.8984375" bestFit="1" customWidth="1"/>
    <col min="13053" max="13053" width="7.8984375" bestFit="1" customWidth="1"/>
    <col min="13054" max="13054" width="14.69921875" bestFit="1" customWidth="1"/>
    <col min="13055" max="13055" width="27.59765625" bestFit="1" customWidth="1"/>
    <col min="13056" max="13056" width="9.8984375" bestFit="1" customWidth="1"/>
    <col min="13057" max="13057" width="6.5" bestFit="1" customWidth="1"/>
    <col min="13058" max="13058" width="9.8984375" bestFit="1" customWidth="1"/>
    <col min="13059" max="13059" width="4.59765625" bestFit="1" customWidth="1"/>
    <col min="13060" max="13060" width="9.8984375" bestFit="1" customWidth="1"/>
    <col min="13309" max="13309" width="7.8984375" bestFit="1" customWidth="1"/>
    <col min="13310" max="13310" width="14.69921875" bestFit="1" customWidth="1"/>
    <col min="13311" max="13311" width="27.59765625" bestFit="1" customWidth="1"/>
    <col min="13312" max="13312" width="9.8984375" bestFit="1" customWidth="1"/>
    <col min="13313" max="13313" width="6.5" bestFit="1" customWidth="1"/>
    <col min="13314" max="13314" width="9.8984375" bestFit="1" customWidth="1"/>
    <col min="13315" max="13315" width="4.59765625" bestFit="1" customWidth="1"/>
    <col min="13316" max="13316" width="9.8984375" bestFit="1" customWidth="1"/>
    <col min="13565" max="13565" width="7.8984375" bestFit="1" customWidth="1"/>
    <col min="13566" max="13566" width="14.69921875" bestFit="1" customWidth="1"/>
    <col min="13567" max="13567" width="27.59765625" bestFit="1" customWidth="1"/>
    <col min="13568" max="13568" width="9.8984375" bestFit="1" customWidth="1"/>
    <col min="13569" max="13569" width="6.5" bestFit="1" customWidth="1"/>
    <col min="13570" max="13570" width="9.8984375" bestFit="1" customWidth="1"/>
    <col min="13571" max="13571" width="4.59765625" bestFit="1" customWidth="1"/>
    <col min="13572" max="13572" width="9.8984375" bestFit="1" customWidth="1"/>
    <col min="13821" max="13821" width="7.8984375" bestFit="1" customWidth="1"/>
    <col min="13822" max="13822" width="14.69921875" bestFit="1" customWidth="1"/>
    <col min="13823" max="13823" width="27.59765625" bestFit="1" customWidth="1"/>
    <col min="13824" max="13824" width="9.8984375" bestFit="1" customWidth="1"/>
    <col min="13825" max="13825" width="6.5" bestFit="1" customWidth="1"/>
    <col min="13826" max="13826" width="9.8984375" bestFit="1" customWidth="1"/>
    <col min="13827" max="13827" width="4.59765625" bestFit="1" customWidth="1"/>
    <col min="13828" max="13828" width="9.8984375" bestFit="1" customWidth="1"/>
    <col min="14077" max="14077" width="7.8984375" bestFit="1" customWidth="1"/>
    <col min="14078" max="14078" width="14.69921875" bestFit="1" customWidth="1"/>
    <col min="14079" max="14079" width="27.59765625" bestFit="1" customWidth="1"/>
    <col min="14080" max="14080" width="9.8984375" bestFit="1" customWidth="1"/>
    <col min="14081" max="14081" width="6.5" bestFit="1" customWidth="1"/>
    <col min="14082" max="14082" width="9.8984375" bestFit="1" customWidth="1"/>
    <col min="14083" max="14083" width="4.59765625" bestFit="1" customWidth="1"/>
    <col min="14084" max="14084" width="9.8984375" bestFit="1" customWidth="1"/>
    <col min="14333" max="14333" width="7.8984375" bestFit="1" customWidth="1"/>
    <col min="14334" max="14334" width="14.69921875" bestFit="1" customWidth="1"/>
    <col min="14335" max="14335" width="27.59765625" bestFit="1" customWidth="1"/>
    <col min="14336" max="14336" width="9.8984375" bestFit="1" customWidth="1"/>
    <col min="14337" max="14337" width="6.5" bestFit="1" customWidth="1"/>
    <col min="14338" max="14338" width="9.8984375" bestFit="1" customWidth="1"/>
    <col min="14339" max="14339" width="4.59765625" bestFit="1" customWidth="1"/>
    <col min="14340" max="14340" width="9.8984375" bestFit="1" customWidth="1"/>
    <col min="14589" max="14589" width="7.8984375" bestFit="1" customWidth="1"/>
    <col min="14590" max="14590" width="14.69921875" bestFit="1" customWidth="1"/>
    <col min="14591" max="14591" width="27.59765625" bestFit="1" customWidth="1"/>
    <col min="14592" max="14592" width="9.8984375" bestFit="1" customWidth="1"/>
    <col min="14593" max="14593" width="6.5" bestFit="1" customWidth="1"/>
    <col min="14594" max="14594" width="9.8984375" bestFit="1" customWidth="1"/>
    <col min="14595" max="14595" width="4.59765625" bestFit="1" customWidth="1"/>
    <col min="14596" max="14596" width="9.8984375" bestFit="1" customWidth="1"/>
    <col min="14845" max="14845" width="7.8984375" bestFit="1" customWidth="1"/>
    <col min="14846" max="14846" width="14.69921875" bestFit="1" customWidth="1"/>
    <col min="14847" max="14847" width="27.59765625" bestFit="1" customWidth="1"/>
    <col min="14848" max="14848" width="9.8984375" bestFit="1" customWidth="1"/>
    <col min="14849" max="14849" width="6.5" bestFit="1" customWidth="1"/>
    <col min="14850" max="14850" width="9.8984375" bestFit="1" customWidth="1"/>
    <col min="14851" max="14851" width="4.59765625" bestFit="1" customWidth="1"/>
    <col min="14852" max="14852" width="9.8984375" bestFit="1" customWidth="1"/>
    <col min="15101" max="15101" width="7.8984375" bestFit="1" customWidth="1"/>
    <col min="15102" max="15102" width="14.69921875" bestFit="1" customWidth="1"/>
    <col min="15103" max="15103" width="27.59765625" bestFit="1" customWidth="1"/>
    <col min="15104" max="15104" width="9.8984375" bestFit="1" customWidth="1"/>
    <col min="15105" max="15105" width="6.5" bestFit="1" customWidth="1"/>
    <col min="15106" max="15106" width="9.8984375" bestFit="1" customWidth="1"/>
    <col min="15107" max="15107" width="4.59765625" bestFit="1" customWidth="1"/>
    <col min="15108" max="15108" width="9.8984375" bestFit="1" customWidth="1"/>
    <col min="15357" max="15357" width="7.8984375" bestFit="1" customWidth="1"/>
    <col min="15358" max="15358" width="14.69921875" bestFit="1" customWidth="1"/>
    <col min="15359" max="15359" width="27.59765625" bestFit="1" customWidth="1"/>
    <col min="15360" max="15360" width="9.8984375" bestFit="1" customWidth="1"/>
    <col min="15361" max="15361" width="6.5" bestFit="1" customWidth="1"/>
    <col min="15362" max="15362" width="9.8984375" bestFit="1" customWidth="1"/>
    <col min="15363" max="15363" width="4.59765625" bestFit="1" customWidth="1"/>
    <col min="15364" max="15364" width="9.8984375" bestFit="1" customWidth="1"/>
    <col min="15613" max="15613" width="7.8984375" bestFit="1" customWidth="1"/>
    <col min="15614" max="15614" width="14.69921875" bestFit="1" customWidth="1"/>
    <col min="15615" max="15615" width="27.59765625" bestFit="1" customWidth="1"/>
    <col min="15616" max="15616" width="9.8984375" bestFit="1" customWidth="1"/>
    <col min="15617" max="15617" width="6.5" bestFit="1" customWidth="1"/>
    <col min="15618" max="15618" width="9.8984375" bestFit="1" customWidth="1"/>
    <col min="15619" max="15619" width="4.59765625" bestFit="1" customWidth="1"/>
    <col min="15620" max="15620" width="9.8984375" bestFit="1" customWidth="1"/>
    <col min="15869" max="15869" width="7.8984375" bestFit="1" customWidth="1"/>
    <col min="15870" max="15870" width="14.69921875" bestFit="1" customWidth="1"/>
    <col min="15871" max="15871" width="27.59765625" bestFit="1" customWidth="1"/>
    <col min="15872" max="15872" width="9.8984375" bestFit="1" customWidth="1"/>
    <col min="15873" max="15873" width="6.5" bestFit="1" customWidth="1"/>
    <col min="15874" max="15874" width="9.8984375" bestFit="1" customWidth="1"/>
    <col min="15875" max="15875" width="4.59765625" bestFit="1" customWidth="1"/>
    <col min="15876" max="15876" width="9.8984375" bestFit="1" customWidth="1"/>
    <col min="16125" max="16125" width="7.8984375" bestFit="1" customWidth="1"/>
    <col min="16126" max="16126" width="14.69921875" bestFit="1" customWidth="1"/>
    <col min="16127" max="16127" width="27.59765625" bestFit="1" customWidth="1"/>
    <col min="16128" max="16128" width="9.8984375" bestFit="1" customWidth="1"/>
    <col min="16129" max="16129" width="6.5" bestFit="1" customWidth="1"/>
    <col min="16130" max="16130" width="9.8984375" bestFit="1" customWidth="1"/>
    <col min="16131" max="16131" width="4.59765625" bestFit="1" customWidth="1"/>
    <col min="16132" max="16132" width="9.8984375" bestFit="1" customWidth="1"/>
  </cols>
  <sheetData>
    <row r="1" spans="1:12" x14ac:dyDescent="0.25">
      <c r="A1" s="39" t="s">
        <v>78</v>
      </c>
    </row>
    <row r="3" spans="1:12" x14ac:dyDescent="0.25">
      <c r="A3" s="35" t="s">
        <v>79</v>
      </c>
    </row>
    <row r="4" spans="1:12" x14ac:dyDescent="0.25">
      <c r="A4" s="35"/>
    </row>
    <row r="5" spans="1:12" x14ac:dyDescent="0.25">
      <c r="A5" s="35" t="s">
        <v>80</v>
      </c>
      <c r="B5" s="40" t="s">
        <v>81</v>
      </c>
      <c r="C5" s="40" t="s">
        <v>3</v>
      </c>
      <c r="D5" s="36" t="s">
        <v>76</v>
      </c>
      <c r="E5" s="37" t="s">
        <v>4</v>
      </c>
    </row>
    <row r="6" spans="1:12" x14ac:dyDescent="0.25">
      <c r="A6" s="41" t="s">
        <v>82</v>
      </c>
      <c r="B6" s="42" t="s">
        <v>83</v>
      </c>
      <c r="C6" s="42" t="s">
        <v>84</v>
      </c>
      <c r="D6" s="9">
        <v>15</v>
      </c>
      <c r="E6" s="25" t="s">
        <v>85</v>
      </c>
    </row>
    <row r="7" spans="1:12" x14ac:dyDescent="0.25">
      <c r="A7" s="41" t="s">
        <v>40</v>
      </c>
      <c r="B7" s="42" t="s">
        <v>86</v>
      </c>
      <c r="C7" s="42" t="s">
        <v>87</v>
      </c>
      <c r="D7" s="9">
        <v>12.5</v>
      </c>
      <c r="E7" s="25" t="s">
        <v>85</v>
      </c>
    </row>
    <row r="8" spans="1:12" x14ac:dyDescent="0.25">
      <c r="A8" s="41" t="s">
        <v>40</v>
      </c>
      <c r="B8" s="42" t="s">
        <v>88</v>
      </c>
      <c r="C8" s="42" t="s">
        <v>89</v>
      </c>
      <c r="D8" s="9">
        <v>238.72</v>
      </c>
      <c r="E8" s="25" t="s">
        <v>85</v>
      </c>
    </row>
    <row r="9" spans="1:12" x14ac:dyDescent="0.25">
      <c r="A9" s="41" t="s">
        <v>40</v>
      </c>
      <c r="B9" s="42" t="s">
        <v>88</v>
      </c>
      <c r="C9" s="42" t="s">
        <v>90</v>
      </c>
      <c r="D9" s="9">
        <v>17.399999999999999</v>
      </c>
      <c r="E9" s="25" t="s">
        <v>85</v>
      </c>
      <c r="J9" s="22"/>
    </row>
    <row r="10" spans="1:12" s="52" customFormat="1" x14ac:dyDescent="0.25">
      <c r="A10" s="53" t="s">
        <v>40</v>
      </c>
      <c r="B10" s="54" t="s">
        <v>91</v>
      </c>
      <c r="C10" s="54" t="s">
        <v>92</v>
      </c>
      <c r="D10" s="55">
        <v>1.51</v>
      </c>
      <c r="E10" s="56" t="s">
        <v>85</v>
      </c>
      <c r="J10" s="22"/>
    </row>
    <row r="11" spans="1:12" ht="14.4" thickBot="1" x14ac:dyDescent="0.3">
      <c r="A11" s="174" t="s">
        <v>77</v>
      </c>
      <c r="B11" s="174"/>
      <c r="C11" s="174"/>
      <c r="D11" s="57">
        <f>SUM(D6:D10)</f>
        <v>285.13</v>
      </c>
      <c r="E11" s="43" t="s">
        <v>85</v>
      </c>
    </row>
    <row r="12" spans="1:12" x14ac:dyDescent="0.25">
      <c r="A12" s="53" t="s">
        <v>41</v>
      </c>
      <c r="B12" s="54" t="s">
        <v>93</v>
      </c>
      <c r="C12" s="54" t="s">
        <v>94</v>
      </c>
      <c r="D12" s="55">
        <v>9579</v>
      </c>
      <c r="E12" s="56" t="s">
        <v>85</v>
      </c>
      <c r="K12" s="42"/>
      <c r="L12" s="42"/>
    </row>
    <row r="13" spans="1:12" x14ac:dyDescent="0.25">
      <c r="A13" s="53" t="s">
        <v>41</v>
      </c>
      <c r="B13" s="54" t="s">
        <v>95</v>
      </c>
      <c r="C13" s="54" t="s">
        <v>96</v>
      </c>
      <c r="D13" s="55">
        <v>25</v>
      </c>
      <c r="E13" s="56" t="s">
        <v>85</v>
      </c>
    </row>
    <row r="14" spans="1:12" x14ac:dyDescent="0.25">
      <c r="A14" s="53" t="s">
        <v>41</v>
      </c>
      <c r="B14" s="54" t="s">
        <v>97</v>
      </c>
      <c r="C14" s="54" t="s">
        <v>96</v>
      </c>
      <c r="D14" s="55">
        <v>25</v>
      </c>
      <c r="E14" s="56" t="s">
        <v>85</v>
      </c>
    </row>
    <row r="15" spans="1:12" x14ac:dyDescent="0.25">
      <c r="A15" s="53" t="s">
        <v>98</v>
      </c>
      <c r="B15" s="54" t="s">
        <v>99</v>
      </c>
      <c r="C15" s="54" t="s">
        <v>100</v>
      </c>
      <c r="D15" s="55">
        <v>12.5</v>
      </c>
      <c r="E15" s="56" t="s">
        <v>85</v>
      </c>
    </row>
    <row r="16" spans="1:12" x14ac:dyDescent="0.25">
      <c r="A16" s="53" t="s">
        <v>101</v>
      </c>
      <c r="B16" s="54" t="s">
        <v>102</v>
      </c>
      <c r="C16" s="54" t="s">
        <v>103</v>
      </c>
      <c r="D16" s="55">
        <v>12.5</v>
      </c>
      <c r="E16" s="56" t="s">
        <v>85</v>
      </c>
      <c r="F16" s="22"/>
    </row>
    <row r="17" spans="1:5" x14ac:dyDescent="0.25">
      <c r="A17" s="53" t="s">
        <v>104</v>
      </c>
      <c r="B17" s="54" t="s">
        <v>105</v>
      </c>
      <c r="C17" s="54" t="s">
        <v>106</v>
      </c>
      <c r="D17" s="55">
        <v>25</v>
      </c>
      <c r="E17" s="56" t="s">
        <v>85</v>
      </c>
    </row>
    <row r="18" spans="1:5" x14ac:dyDescent="0.25">
      <c r="A18" s="53" t="s">
        <v>107</v>
      </c>
      <c r="B18" s="54" t="s">
        <v>108</v>
      </c>
      <c r="C18" s="54" t="s">
        <v>109</v>
      </c>
      <c r="D18" s="55">
        <v>25</v>
      </c>
      <c r="E18" s="56" t="s">
        <v>85</v>
      </c>
    </row>
    <row r="19" spans="1:5" x14ac:dyDescent="0.25">
      <c r="A19" s="53" t="s">
        <v>110</v>
      </c>
      <c r="B19" s="54" t="s">
        <v>111</v>
      </c>
      <c r="C19" s="54" t="s">
        <v>112</v>
      </c>
      <c r="D19" s="55">
        <v>25</v>
      </c>
      <c r="E19" s="56" t="s">
        <v>85</v>
      </c>
    </row>
    <row r="20" spans="1:5" x14ac:dyDescent="0.25">
      <c r="A20" s="53" t="s">
        <v>113</v>
      </c>
      <c r="B20" s="54" t="s">
        <v>83</v>
      </c>
      <c r="C20" s="54" t="s">
        <v>114</v>
      </c>
      <c r="D20" s="55">
        <v>12.5</v>
      </c>
      <c r="E20" s="56" t="s">
        <v>85</v>
      </c>
    </row>
    <row r="21" spans="1:5" x14ac:dyDescent="0.25">
      <c r="A21" s="53" t="s">
        <v>115</v>
      </c>
      <c r="B21" s="54" t="s">
        <v>116</v>
      </c>
      <c r="C21" s="54" t="s">
        <v>117</v>
      </c>
      <c r="D21" s="55">
        <v>25</v>
      </c>
      <c r="E21" s="56" t="s">
        <v>85</v>
      </c>
    </row>
    <row r="22" spans="1:5" x14ac:dyDescent="0.25">
      <c r="A22" s="53" t="s">
        <v>118</v>
      </c>
      <c r="B22" s="54" t="s">
        <v>119</v>
      </c>
      <c r="C22" s="54" t="s">
        <v>120</v>
      </c>
      <c r="D22" s="55">
        <v>50</v>
      </c>
      <c r="E22" s="56" t="s">
        <v>85</v>
      </c>
    </row>
    <row r="23" spans="1:5" x14ac:dyDescent="0.25">
      <c r="A23" s="53" t="s">
        <v>121</v>
      </c>
      <c r="B23" s="54" t="s">
        <v>122</v>
      </c>
      <c r="C23" s="54" t="s">
        <v>123</v>
      </c>
      <c r="D23" s="55">
        <v>1931.41</v>
      </c>
      <c r="E23" s="56" t="s">
        <v>85</v>
      </c>
    </row>
    <row r="24" spans="1:5" x14ac:dyDescent="0.25">
      <c r="A24" s="53" t="s">
        <v>121</v>
      </c>
      <c r="B24" s="54" t="s">
        <v>91</v>
      </c>
      <c r="C24" s="54" t="s">
        <v>92</v>
      </c>
      <c r="D24" s="55">
        <v>1.46</v>
      </c>
      <c r="E24" s="56" t="s">
        <v>85</v>
      </c>
    </row>
    <row r="25" spans="1:5" s="52" customFormat="1" ht="14.4" thickBot="1" x14ac:dyDescent="0.3">
      <c r="A25" s="174" t="s">
        <v>77</v>
      </c>
      <c r="B25" s="174"/>
      <c r="C25" s="174"/>
      <c r="D25" s="57">
        <f>SUM(D12:D24)</f>
        <v>11749.369999999999</v>
      </c>
      <c r="E25" s="43" t="s">
        <v>85</v>
      </c>
    </row>
    <row r="26" spans="1:5" x14ac:dyDescent="0.25">
      <c r="A26" s="53" t="s">
        <v>124</v>
      </c>
      <c r="B26" s="54" t="s">
        <v>125</v>
      </c>
      <c r="C26" s="54" t="s">
        <v>126</v>
      </c>
      <c r="D26" s="55">
        <v>666.68</v>
      </c>
      <c r="E26" s="56" t="s">
        <v>85</v>
      </c>
    </row>
    <row r="27" spans="1:5" x14ac:dyDescent="0.25">
      <c r="A27" s="53" t="s">
        <v>127</v>
      </c>
      <c r="B27" s="54" t="s">
        <v>91</v>
      </c>
      <c r="C27" s="54" t="s">
        <v>92</v>
      </c>
      <c r="D27" s="55">
        <v>0.08</v>
      </c>
      <c r="E27" s="56" t="s">
        <v>85</v>
      </c>
    </row>
    <row r="28" spans="1:5" s="52" customFormat="1" ht="14.4" thickBot="1" x14ac:dyDescent="0.3">
      <c r="A28" s="174" t="s">
        <v>77</v>
      </c>
      <c r="B28" s="174"/>
      <c r="C28" s="174"/>
      <c r="D28" s="57">
        <f>SUM(D26:D27)</f>
        <v>666.76</v>
      </c>
      <c r="E28" s="43" t="s">
        <v>85</v>
      </c>
    </row>
    <row r="29" spans="1:5" x14ac:dyDescent="0.25">
      <c r="A29" s="53" t="s">
        <v>179</v>
      </c>
      <c r="B29" s="54" t="s">
        <v>162</v>
      </c>
      <c r="C29" s="54" t="s">
        <v>163</v>
      </c>
      <c r="D29" s="55">
        <v>375</v>
      </c>
      <c r="E29" s="56" t="s">
        <v>85</v>
      </c>
    </row>
    <row r="30" spans="1:5" s="52" customFormat="1" x14ac:dyDescent="0.25">
      <c r="A30" s="53" t="s">
        <v>69</v>
      </c>
      <c r="B30" s="54" t="s">
        <v>91</v>
      </c>
      <c r="C30" s="54" t="s">
        <v>92</v>
      </c>
      <c r="D30" s="55">
        <v>0.08</v>
      </c>
      <c r="E30" s="56" t="s">
        <v>85</v>
      </c>
    </row>
    <row r="31" spans="1:5" s="52" customFormat="1" ht="14.4" thickBot="1" x14ac:dyDescent="0.3">
      <c r="A31" s="174" t="s">
        <v>77</v>
      </c>
      <c r="B31" s="174"/>
      <c r="C31" s="174"/>
      <c r="D31" s="57">
        <f>SUM(D29:D30)</f>
        <v>375.08</v>
      </c>
      <c r="E31" s="43" t="s">
        <v>85</v>
      </c>
    </row>
    <row r="32" spans="1:5" x14ac:dyDescent="0.25">
      <c r="A32" s="61" t="s">
        <v>70</v>
      </c>
      <c r="B32" s="62" t="s">
        <v>91</v>
      </c>
      <c r="C32" s="62" t="s">
        <v>92</v>
      </c>
      <c r="D32" s="63">
        <v>7.0000000000000007E-2</v>
      </c>
      <c r="E32" s="64" t="s">
        <v>85</v>
      </c>
    </row>
    <row r="33" spans="1:5" s="52" customFormat="1" ht="14.4" thickBot="1" x14ac:dyDescent="0.3">
      <c r="A33" s="174" t="s">
        <v>77</v>
      </c>
      <c r="B33" s="174"/>
      <c r="C33" s="174"/>
      <c r="D33" s="57">
        <f>D32</f>
        <v>7.0000000000000007E-2</v>
      </c>
      <c r="E33" s="43" t="s">
        <v>85</v>
      </c>
    </row>
    <row r="34" spans="1:5" x14ac:dyDescent="0.25">
      <c r="A34" s="53" t="s">
        <v>182</v>
      </c>
      <c r="B34" s="54" t="s">
        <v>180</v>
      </c>
      <c r="C34" s="54" t="s">
        <v>181</v>
      </c>
      <c r="D34" s="55">
        <v>666.64</v>
      </c>
      <c r="E34" s="56" t="s">
        <v>85</v>
      </c>
    </row>
    <row r="35" spans="1:5" x14ac:dyDescent="0.25">
      <c r="A35" s="53" t="s">
        <v>183</v>
      </c>
      <c r="B35" s="54" t="s">
        <v>184</v>
      </c>
      <c r="C35" s="54" t="s">
        <v>185</v>
      </c>
      <c r="D35" s="55">
        <v>134.46</v>
      </c>
      <c r="E35" s="56" t="s">
        <v>85</v>
      </c>
    </row>
    <row r="36" spans="1:5" x14ac:dyDescent="0.25">
      <c r="A36" s="53" t="s">
        <v>186</v>
      </c>
      <c r="B36" s="54" t="s">
        <v>93</v>
      </c>
      <c r="C36" s="54" t="s">
        <v>187</v>
      </c>
      <c r="D36" s="55">
        <v>9579</v>
      </c>
      <c r="E36" s="56" t="s">
        <v>85</v>
      </c>
    </row>
    <row r="37" spans="1:5" x14ac:dyDescent="0.25">
      <c r="A37" s="53" t="s">
        <v>71</v>
      </c>
      <c r="B37" s="54" t="s">
        <v>91</v>
      </c>
      <c r="C37" s="54" t="s">
        <v>92</v>
      </c>
      <c r="D37" s="55">
        <v>0.08</v>
      </c>
      <c r="E37" s="56" t="s">
        <v>85</v>
      </c>
    </row>
    <row r="38" spans="1:5" ht="14.4" thickBot="1" x14ac:dyDescent="0.3">
      <c r="A38" s="174" t="s">
        <v>77</v>
      </c>
      <c r="B38" s="174"/>
      <c r="C38" s="174"/>
      <c r="D38" s="57">
        <f>SUM(D34:D37)</f>
        <v>10380.18</v>
      </c>
      <c r="E38" s="43" t="s">
        <v>85</v>
      </c>
    </row>
    <row r="39" spans="1:5" x14ac:dyDescent="0.25">
      <c r="A39" s="58" t="s">
        <v>72</v>
      </c>
      <c r="B39" s="54" t="s">
        <v>91</v>
      </c>
      <c r="C39" s="54" t="s">
        <v>92</v>
      </c>
      <c r="D39" s="55">
        <v>0.08</v>
      </c>
      <c r="E39" s="56" t="s">
        <v>85</v>
      </c>
    </row>
    <row r="40" spans="1:5" ht="14.4" thickBot="1" x14ac:dyDescent="0.3">
      <c r="A40" s="174" t="s">
        <v>77</v>
      </c>
      <c r="B40" s="174"/>
      <c r="C40" s="174"/>
      <c r="D40" s="57">
        <f>D39</f>
        <v>0.08</v>
      </c>
      <c r="E40" s="43" t="s">
        <v>85</v>
      </c>
    </row>
    <row r="41" spans="1:5" s="70" customFormat="1" x14ac:dyDescent="0.25">
      <c r="A41" s="53" t="s">
        <v>196</v>
      </c>
      <c r="B41" s="54" t="s">
        <v>47</v>
      </c>
      <c r="C41" s="54" t="s">
        <v>207</v>
      </c>
      <c r="D41" s="55">
        <v>59.99</v>
      </c>
      <c r="E41" s="56" t="s">
        <v>85</v>
      </c>
    </row>
    <row r="42" spans="1:5" s="72" customFormat="1" x14ac:dyDescent="0.25">
      <c r="A42" s="71"/>
      <c r="B42" s="54" t="s">
        <v>91</v>
      </c>
      <c r="C42" s="54" t="s">
        <v>92</v>
      </c>
      <c r="D42" s="55">
        <v>0.08</v>
      </c>
      <c r="E42" s="56" t="s">
        <v>85</v>
      </c>
    </row>
    <row r="43" spans="1:5" s="52" customFormat="1" ht="14.4" thickBot="1" x14ac:dyDescent="0.3">
      <c r="A43" s="174" t="s">
        <v>77</v>
      </c>
      <c r="B43" s="174"/>
      <c r="C43" s="174"/>
      <c r="D43" s="57">
        <f>SUM(D41:D42)</f>
        <v>60.07</v>
      </c>
      <c r="E43" s="43" t="s">
        <v>85</v>
      </c>
    </row>
    <row r="44" spans="1:5" x14ac:dyDescent="0.25">
      <c r="A44" s="53" t="s">
        <v>73</v>
      </c>
      <c r="B44" s="54" t="s">
        <v>91</v>
      </c>
      <c r="C44" s="54" t="s">
        <v>92</v>
      </c>
      <c r="D44" s="55">
        <v>0.08</v>
      </c>
      <c r="E44" s="56" t="s">
        <v>85</v>
      </c>
    </row>
    <row r="45" spans="1:5" ht="14.4" thickBot="1" x14ac:dyDescent="0.3">
      <c r="A45" s="174" t="s">
        <v>77</v>
      </c>
      <c r="B45" s="174"/>
      <c r="C45" s="174"/>
      <c r="D45" s="57">
        <f>D44</f>
        <v>0.08</v>
      </c>
      <c r="E45" s="43" t="s">
        <v>85</v>
      </c>
    </row>
    <row r="46" spans="1:5" x14ac:dyDescent="0.25">
      <c r="A46" s="58" t="s">
        <v>74</v>
      </c>
      <c r="B46" s="54" t="s">
        <v>91</v>
      </c>
      <c r="C46" s="54" t="s">
        <v>92</v>
      </c>
      <c r="D46" s="55">
        <v>7.0000000000000007E-2</v>
      </c>
      <c r="E46" s="56" t="s">
        <v>85</v>
      </c>
    </row>
    <row r="47" spans="1:5" s="52" customFormat="1" ht="14.4" thickBot="1" x14ac:dyDescent="0.3">
      <c r="A47" s="174" t="s">
        <v>77</v>
      </c>
      <c r="B47" s="174"/>
      <c r="C47" s="174"/>
      <c r="D47" s="57">
        <f>D46</f>
        <v>7.0000000000000007E-2</v>
      </c>
      <c r="E47" s="43" t="s">
        <v>85</v>
      </c>
    </row>
    <row r="48" spans="1:5" x14ac:dyDescent="0.25">
      <c r="A48" s="58" t="s">
        <v>128</v>
      </c>
      <c r="B48" s="54" t="s">
        <v>91</v>
      </c>
      <c r="C48" s="54" t="s">
        <v>92</v>
      </c>
      <c r="D48" s="55">
        <v>7.0000000000000007E-2</v>
      </c>
      <c r="E48" s="56" t="s">
        <v>85</v>
      </c>
    </row>
    <row r="49" spans="1:16" ht="14.4" thickBot="1" x14ac:dyDescent="0.3">
      <c r="A49" s="174" t="s">
        <v>77</v>
      </c>
      <c r="B49" s="174"/>
      <c r="C49" s="174"/>
      <c r="D49" s="57">
        <f>D48</f>
        <v>7.0000000000000007E-2</v>
      </c>
      <c r="E49" s="43" t="s">
        <v>85</v>
      </c>
    </row>
    <row r="50" spans="1:16" s="88" customFormat="1" x14ac:dyDescent="0.25">
      <c r="A50" s="89" t="s">
        <v>249</v>
      </c>
      <c r="B50" s="54" t="s">
        <v>180</v>
      </c>
      <c r="C50" s="54" t="s">
        <v>258</v>
      </c>
      <c r="D50" s="55">
        <v>333.33</v>
      </c>
      <c r="E50" s="56" t="s">
        <v>85</v>
      </c>
    </row>
    <row r="51" spans="1:16" s="88" customFormat="1" x14ac:dyDescent="0.25">
      <c r="A51" s="89" t="s">
        <v>249</v>
      </c>
      <c r="B51" s="54" t="s">
        <v>180</v>
      </c>
      <c r="C51" s="54" t="s">
        <v>259</v>
      </c>
      <c r="D51" s="55">
        <v>500</v>
      </c>
      <c r="E51" s="56" t="s">
        <v>85</v>
      </c>
    </row>
    <row r="52" spans="1:16" s="88" customFormat="1" x14ac:dyDescent="0.25">
      <c r="A52" s="89" t="s">
        <v>260</v>
      </c>
      <c r="B52" s="54" t="s">
        <v>261</v>
      </c>
      <c r="C52" s="54" t="s">
        <v>262</v>
      </c>
      <c r="D52" s="55">
        <v>1</v>
      </c>
      <c r="E52" s="56" t="s">
        <v>85</v>
      </c>
    </row>
    <row r="53" spans="1:16" x14ac:dyDescent="0.25">
      <c r="A53" s="58" t="s">
        <v>75</v>
      </c>
      <c r="B53" s="54" t="s">
        <v>91</v>
      </c>
      <c r="C53" s="54" t="s">
        <v>92</v>
      </c>
      <c r="D53" s="55">
        <v>0.08</v>
      </c>
      <c r="E53" s="56" t="s">
        <v>85</v>
      </c>
    </row>
    <row r="54" spans="1:16" ht="14.4" thickBot="1" x14ac:dyDescent="0.3">
      <c r="A54" s="90"/>
      <c r="B54" s="90"/>
      <c r="C54" s="91" t="s">
        <v>77</v>
      </c>
      <c r="D54" s="92">
        <f>SUM(D50:D53)</f>
        <v>834.41</v>
      </c>
      <c r="E54" s="43" t="s">
        <v>85</v>
      </c>
      <c r="P54" t="s">
        <v>129</v>
      </c>
    </row>
    <row r="55" spans="1:16" x14ac:dyDescent="0.25">
      <c r="A55" s="59"/>
      <c r="B55" s="59"/>
      <c r="C55" s="59"/>
      <c r="D55" s="59"/>
      <c r="E55" s="60"/>
    </row>
    <row r="56" spans="1:16" ht="14.4" thickBot="1" x14ac:dyDescent="0.3">
      <c r="A56" s="59"/>
      <c r="B56" s="59"/>
      <c r="C56" s="94" t="s">
        <v>269</v>
      </c>
      <c r="D56" s="92">
        <f>D11+D25+D28+D31+D38+D40+D43+D47+D49+D54</f>
        <v>24351.219999999998</v>
      </c>
      <c r="E56" s="60"/>
    </row>
    <row r="57" spans="1:16" s="100" customFormat="1" x14ac:dyDescent="0.25">
      <c r="A57" s="99" t="s">
        <v>272</v>
      </c>
      <c r="B57" s="31"/>
      <c r="C57" s="27"/>
      <c r="D57" s="30"/>
      <c r="E57" s="32"/>
      <c r="F57" s="98"/>
      <c r="G57" s="98"/>
      <c r="H57" s="98"/>
      <c r="I57" s="98"/>
    </row>
    <row r="58" spans="1:16" s="100" customFormat="1" x14ac:dyDescent="0.25">
      <c r="A58" s="99" t="s">
        <v>273</v>
      </c>
      <c r="B58" s="31"/>
      <c r="C58" s="27"/>
      <c r="D58" s="30"/>
      <c r="E58" s="32"/>
      <c r="F58" s="98"/>
      <c r="G58" s="98"/>
      <c r="H58" s="98"/>
      <c r="I58" s="98"/>
    </row>
    <row r="59" spans="1:16" s="100" customFormat="1" x14ac:dyDescent="0.25">
      <c r="A59" s="99" t="s">
        <v>274</v>
      </c>
      <c r="B59" s="31"/>
      <c r="C59" s="27"/>
      <c r="D59" s="30"/>
      <c r="E59" s="32"/>
      <c r="F59" s="98"/>
      <c r="G59" s="98"/>
      <c r="H59" s="98"/>
      <c r="I59" s="98"/>
    </row>
    <row r="60" spans="1:16" x14ac:dyDescent="0.25">
      <c r="A60" s="59"/>
      <c r="B60" s="59"/>
      <c r="C60" s="59"/>
      <c r="D60" s="59"/>
      <c r="E60" s="60"/>
    </row>
    <row r="61" spans="1:16" x14ac:dyDescent="0.25">
      <c r="A61" s="59"/>
      <c r="B61" s="59"/>
      <c r="C61" s="59"/>
      <c r="D61" s="103"/>
      <c r="E61" s="60"/>
    </row>
    <row r="62" spans="1:16" x14ac:dyDescent="0.25">
      <c r="A62" s="59"/>
      <c r="B62" s="59"/>
      <c r="C62" s="59"/>
      <c r="D62" s="59"/>
      <c r="E62" s="60"/>
    </row>
    <row r="63" spans="1:16" x14ac:dyDescent="0.25">
      <c r="A63" s="59"/>
      <c r="B63" s="59"/>
      <c r="C63" s="59"/>
      <c r="D63" s="59"/>
      <c r="E63" s="60"/>
    </row>
    <row r="64" spans="1:16" x14ac:dyDescent="0.25">
      <c r="A64" s="59"/>
      <c r="B64" s="59"/>
      <c r="C64" s="59"/>
      <c r="D64" s="59"/>
      <c r="E64" s="60"/>
    </row>
    <row r="65" spans="1:5" x14ac:dyDescent="0.25">
      <c r="A65" s="59"/>
      <c r="B65" s="59"/>
      <c r="C65" s="59"/>
      <c r="D65" s="59"/>
      <c r="E65" s="60"/>
    </row>
    <row r="66" spans="1:5" x14ac:dyDescent="0.25">
      <c r="A66" s="59"/>
      <c r="B66" s="59"/>
      <c r="C66" s="59"/>
      <c r="D66" s="59"/>
      <c r="E66" s="60"/>
    </row>
    <row r="67" spans="1:5" x14ac:dyDescent="0.25">
      <c r="A67" s="59"/>
      <c r="B67" s="59"/>
      <c r="C67" s="59"/>
      <c r="D67" s="59"/>
      <c r="E67" s="60"/>
    </row>
    <row r="68" spans="1:5" x14ac:dyDescent="0.25">
      <c r="A68" s="59"/>
      <c r="B68" s="59"/>
      <c r="C68" s="59"/>
      <c r="D68" s="59"/>
      <c r="E68" s="60"/>
    </row>
    <row r="69" spans="1:5" x14ac:dyDescent="0.25">
      <c r="A69" s="59"/>
      <c r="B69" s="59"/>
      <c r="C69" s="59"/>
      <c r="D69" s="59"/>
      <c r="E69" s="60"/>
    </row>
    <row r="70" spans="1:5" x14ac:dyDescent="0.25">
      <c r="A70" s="59"/>
      <c r="B70" s="59"/>
      <c r="C70" s="59"/>
      <c r="D70" s="59"/>
      <c r="E70" s="60"/>
    </row>
  </sheetData>
  <mergeCells count="11">
    <mergeCell ref="A49:C49"/>
    <mergeCell ref="A33:C33"/>
    <mergeCell ref="A38:C38"/>
    <mergeCell ref="A40:C40"/>
    <mergeCell ref="A43:C43"/>
    <mergeCell ref="A45:C45"/>
    <mergeCell ref="A11:C11"/>
    <mergeCell ref="A25:C25"/>
    <mergeCell ref="A28:C28"/>
    <mergeCell ref="A31:C31"/>
    <mergeCell ref="A47:C4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BF6F-9D76-49C4-82F0-A6E0F265E764}">
  <dimension ref="A1:AO179"/>
  <sheetViews>
    <sheetView tabSelected="1" zoomScaleNormal="100" workbookViewId="0">
      <selection sqref="A1:AA141"/>
    </sheetView>
  </sheetViews>
  <sheetFormatPr defaultRowHeight="14.4" x14ac:dyDescent="0.25"/>
  <cols>
    <col min="1" max="1" width="8.796875" customWidth="1"/>
    <col min="2" max="2" width="9.8984375" hidden="1" customWidth="1"/>
    <col min="3" max="3" width="9.765625E-2" customWidth="1"/>
    <col min="4" max="4" width="30.09765625" customWidth="1"/>
    <col min="5" max="5" width="5.5" hidden="1" customWidth="1"/>
    <col min="6" max="6" width="9.8984375" hidden="1" customWidth="1"/>
    <col min="7" max="7" width="9.69921875" hidden="1" customWidth="1"/>
    <col min="8" max="8" width="9.8984375" hidden="1" customWidth="1"/>
    <col min="9" max="9" width="10.3984375" customWidth="1"/>
    <col min="10" max="13" width="9.8984375" hidden="1" customWidth="1"/>
    <col min="14" max="15" width="11" hidden="1" customWidth="1"/>
    <col min="16" max="16" width="9.5" hidden="1" customWidth="1"/>
    <col min="17" max="22" width="11" hidden="1" customWidth="1"/>
    <col min="23" max="23" width="9.8984375" style="38" hidden="1" customWidth="1"/>
    <col min="24" max="26" width="0" hidden="1" customWidth="1"/>
    <col min="257" max="257" width="27.19921875" customWidth="1"/>
    <col min="258" max="258" width="26.796875" bestFit="1" customWidth="1"/>
    <col min="259" max="259" width="5.5" bestFit="1" customWidth="1"/>
    <col min="260" max="260" width="9.8984375" bestFit="1" customWidth="1"/>
    <col min="261" max="261" width="9.69921875" customWidth="1"/>
    <col min="262" max="262" width="9.8984375" bestFit="1" customWidth="1"/>
    <col min="263" max="267" width="9.8984375" customWidth="1"/>
    <col min="268" max="277" width="11" customWidth="1"/>
    <col min="278" max="278" width="9" bestFit="1" customWidth="1"/>
    <col min="513" max="513" width="27.19921875" customWidth="1"/>
    <col min="514" max="514" width="26.796875" bestFit="1" customWidth="1"/>
    <col min="515" max="515" width="5.5" bestFit="1" customWidth="1"/>
    <col min="516" max="516" width="9.8984375" bestFit="1" customWidth="1"/>
    <col min="517" max="517" width="9.69921875" customWidth="1"/>
    <col min="518" max="518" width="9.8984375" bestFit="1" customWidth="1"/>
    <col min="519" max="523" width="9.8984375" customWidth="1"/>
    <col min="524" max="533" width="11" customWidth="1"/>
    <col min="534" max="534" width="9" bestFit="1" customWidth="1"/>
    <col min="769" max="769" width="27.19921875" customWidth="1"/>
    <col min="770" max="770" width="26.796875" bestFit="1" customWidth="1"/>
    <col min="771" max="771" width="5.5" bestFit="1" customWidth="1"/>
    <col min="772" max="772" width="9.8984375" bestFit="1" customWidth="1"/>
    <col min="773" max="773" width="9.69921875" customWidth="1"/>
    <col min="774" max="774" width="9.8984375" bestFit="1" customWidth="1"/>
    <col min="775" max="779" width="9.8984375" customWidth="1"/>
    <col min="780" max="789" width="11" customWidth="1"/>
    <col min="790" max="790" width="9" bestFit="1" customWidth="1"/>
    <col min="1025" max="1025" width="27.19921875" customWidth="1"/>
    <col min="1026" max="1026" width="26.796875" bestFit="1" customWidth="1"/>
    <col min="1027" max="1027" width="5.5" bestFit="1" customWidth="1"/>
    <col min="1028" max="1028" width="9.8984375" bestFit="1" customWidth="1"/>
    <col min="1029" max="1029" width="9.69921875" customWidth="1"/>
    <col min="1030" max="1030" width="9.8984375" bestFit="1" customWidth="1"/>
    <col min="1031" max="1035" width="9.8984375" customWidth="1"/>
    <col min="1036" max="1045" width="11" customWidth="1"/>
    <col min="1046" max="1046" width="9" bestFit="1" customWidth="1"/>
    <col min="1281" max="1281" width="27.19921875" customWidth="1"/>
    <col min="1282" max="1282" width="26.796875" bestFit="1" customWidth="1"/>
    <col min="1283" max="1283" width="5.5" bestFit="1" customWidth="1"/>
    <col min="1284" max="1284" width="9.8984375" bestFit="1" customWidth="1"/>
    <col min="1285" max="1285" width="9.69921875" customWidth="1"/>
    <col min="1286" max="1286" width="9.8984375" bestFit="1" customWidth="1"/>
    <col min="1287" max="1291" width="9.8984375" customWidth="1"/>
    <col min="1292" max="1301" width="11" customWidth="1"/>
    <col min="1302" max="1302" width="9" bestFit="1" customWidth="1"/>
    <col min="1537" max="1537" width="27.19921875" customWidth="1"/>
    <col min="1538" max="1538" width="26.796875" bestFit="1" customWidth="1"/>
    <col min="1539" max="1539" width="5.5" bestFit="1" customWidth="1"/>
    <col min="1540" max="1540" width="9.8984375" bestFit="1" customWidth="1"/>
    <col min="1541" max="1541" width="9.69921875" customWidth="1"/>
    <col min="1542" max="1542" width="9.8984375" bestFit="1" customWidth="1"/>
    <col min="1543" max="1547" width="9.8984375" customWidth="1"/>
    <col min="1548" max="1557" width="11" customWidth="1"/>
    <col min="1558" max="1558" width="9" bestFit="1" customWidth="1"/>
    <col min="1793" max="1793" width="27.19921875" customWidth="1"/>
    <col min="1794" max="1794" width="26.796875" bestFit="1" customWidth="1"/>
    <col min="1795" max="1795" width="5.5" bestFit="1" customWidth="1"/>
    <col min="1796" max="1796" width="9.8984375" bestFit="1" customWidth="1"/>
    <col min="1797" max="1797" width="9.69921875" customWidth="1"/>
    <col min="1798" max="1798" width="9.8984375" bestFit="1" customWidth="1"/>
    <col min="1799" max="1803" width="9.8984375" customWidth="1"/>
    <col min="1804" max="1813" width="11" customWidth="1"/>
    <col min="1814" max="1814" width="9" bestFit="1" customWidth="1"/>
    <col min="2049" max="2049" width="27.19921875" customWidth="1"/>
    <col min="2050" max="2050" width="26.796875" bestFit="1" customWidth="1"/>
    <col min="2051" max="2051" width="5.5" bestFit="1" customWidth="1"/>
    <col min="2052" max="2052" width="9.8984375" bestFit="1" customWidth="1"/>
    <col min="2053" max="2053" width="9.69921875" customWidth="1"/>
    <col min="2054" max="2054" width="9.8984375" bestFit="1" customWidth="1"/>
    <col min="2055" max="2059" width="9.8984375" customWidth="1"/>
    <col min="2060" max="2069" width="11" customWidth="1"/>
    <col min="2070" max="2070" width="9" bestFit="1" customWidth="1"/>
    <col min="2305" max="2305" width="27.19921875" customWidth="1"/>
    <col min="2306" max="2306" width="26.796875" bestFit="1" customWidth="1"/>
    <col min="2307" max="2307" width="5.5" bestFit="1" customWidth="1"/>
    <col min="2308" max="2308" width="9.8984375" bestFit="1" customWidth="1"/>
    <col min="2309" max="2309" width="9.69921875" customWidth="1"/>
    <col min="2310" max="2310" width="9.8984375" bestFit="1" customWidth="1"/>
    <col min="2311" max="2315" width="9.8984375" customWidth="1"/>
    <col min="2316" max="2325" width="11" customWidth="1"/>
    <col min="2326" max="2326" width="9" bestFit="1" customWidth="1"/>
    <col min="2561" max="2561" width="27.19921875" customWidth="1"/>
    <col min="2562" max="2562" width="26.796875" bestFit="1" customWidth="1"/>
    <col min="2563" max="2563" width="5.5" bestFit="1" customWidth="1"/>
    <col min="2564" max="2564" width="9.8984375" bestFit="1" customWidth="1"/>
    <col min="2565" max="2565" width="9.69921875" customWidth="1"/>
    <col min="2566" max="2566" width="9.8984375" bestFit="1" customWidth="1"/>
    <col min="2567" max="2571" width="9.8984375" customWidth="1"/>
    <col min="2572" max="2581" width="11" customWidth="1"/>
    <col min="2582" max="2582" width="9" bestFit="1" customWidth="1"/>
    <col min="2817" max="2817" width="27.19921875" customWidth="1"/>
    <col min="2818" max="2818" width="26.796875" bestFit="1" customWidth="1"/>
    <col min="2819" max="2819" width="5.5" bestFit="1" customWidth="1"/>
    <col min="2820" max="2820" width="9.8984375" bestFit="1" customWidth="1"/>
    <col min="2821" max="2821" width="9.69921875" customWidth="1"/>
    <col min="2822" max="2822" width="9.8984375" bestFit="1" customWidth="1"/>
    <col min="2823" max="2827" width="9.8984375" customWidth="1"/>
    <col min="2828" max="2837" width="11" customWidth="1"/>
    <col min="2838" max="2838" width="9" bestFit="1" customWidth="1"/>
    <col min="3073" max="3073" width="27.19921875" customWidth="1"/>
    <col min="3074" max="3074" width="26.796875" bestFit="1" customWidth="1"/>
    <col min="3075" max="3075" width="5.5" bestFit="1" customWidth="1"/>
    <col min="3076" max="3076" width="9.8984375" bestFit="1" customWidth="1"/>
    <col min="3077" max="3077" width="9.69921875" customWidth="1"/>
    <col min="3078" max="3078" width="9.8984375" bestFit="1" customWidth="1"/>
    <col min="3079" max="3083" width="9.8984375" customWidth="1"/>
    <col min="3084" max="3093" width="11" customWidth="1"/>
    <col min="3094" max="3094" width="9" bestFit="1" customWidth="1"/>
    <col min="3329" max="3329" width="27.19921875" customWidth="1"/>
    <col min="3330" max="3330" width="26.796875" bestFit="1" customWidth="1"/>
    <col min="3331" max="3331" width="5.5" bestFit="1" customWidth="1"/>
    <col min="3332" max="3332" width="9.8984375" bestFit="1" customWidth="1"/>
    <col min="3333" max="3333" width="9.69921875" customWidth="1"/>
    <col min="3334" max="3334" width="9.8984375" bestFit="1" customWidth="1"/>
    <col min="3335" max="3339" width="9.8984375" customWidth="1"/>
    <col min="3340" max="3349" width="11" customWidth="1"/>
    <col min="3350" max="3350" width="9" bestFit="1" customWidth="1"/>
    <col min="3585" max="3585" width="27.19921875" customWidth="1"/>
    <col min="3586" max="3586" width="26.796875" bestFit="1" customWidth="1"/>
    <col min="3587" max="3587" width="5.5" bestFit="1" customWidth="1"/>
    <col min="3588" max="3588" width="9.8984375" bestFit="1" customWidth="1"/>
    <col min="3589" max="3589" width="9.69921875" customWidth="1"/>
    <col min="3590" max="3590" width="9.8984375" bestFit="1" customWidth="1"/>
    <col min="3591" max="3595" width="9.8984375" customWidth="1"/>
    <col min="3596" max="3605" width="11" customWidth="1"/>
    <col min="3606" max="3606" width="9" bestFit="1" customWidth="1"/>
    <col min="3841" max="3841" width="27.19921875" customWidth="1"/>
    <col min="3842" max="3842" width="26.796875" bestFit="1" customWidth="1"/>
    <col min="3843" max="3843" width="5.5" bestFit="1" customWidth="1"/>
    <col min="3844" max="3844" width="9.8984375" bestFit="1" customWidth="1"/>
    <col min="3845" max="3845" width="9.69921875" customWidth="1"/>
    <col min="3846" max="3846" width="9.8984375" bestFit="1" customWidth="1"/>
    <col min="3847" max="3851" width="9.8984375" customWidth="1"/>
    <col min="3852" max="3861" width="11" customWidth="1"/>
    <col min="3862" max="3862" width="9" bestFit="1" customWidth="1"/>
    <col min="4097" max="4097" width="27.19921875" customWidth="1"/>
    <col min="4098" max="4098" width="26.796875" bestFit="1" customWidth="1"/>
    <col min="4099" max="4099" width="5.5" bestFit="1" customWidth="1"/>
    <col min="4100" max="4100" width="9.8984375" bestFit="1" customWidth="1"/>
    <col min="4101" max="4101" width="9.69921875" customWidth="1"/>
    <col min="4102" max="4102" width="9.8984375" bestFit="1" customWidth="1"/>
    <col min="4103" max="4107" width="9.8984375" customWidth="1"/>
    <col min="4108" max="4117" width="11" customWidth="1"/>
    <col min="4118" max="4118" width="9" bestFit="1" customWidth="1"/>
    <col min="4353" max="4353" width="27.19921875" customWidth="1"/>
    <col min="4354" max="4354" width="26.796875" bestFit="1" customWidth="1"/>
    <col min="4355" max="4355" width="5.5" bestFit="1" customWidth="1"/>
    <col min="4356" max="4356" width="9.8984375" bestFit="1" customWidth="1"/>
    <col min="4357" max="4357" width="9.69921875" customWidth="1"/>
    <col min="4358" max="4358" width="9.8984375" bestFit="1" customWidth="1"/>
    <col min="4359" max="4363" width="9.8984375" customWidth="1"/>
    <col min="4364" max="4373" width="11" customWidth="1"/>
    <col min="4374" max="4374" width="9" bestFit="1" customWidth="1"/>
    <col min="4609" max="4609" width="27.19921875" customWidth="1"/>
    <col min="4610" max="4610" width="26.796875" bestFit="1" customWidth="1"/>
    <col min="4611" max="4611" width="5.5" bestFit="1" customWidth="1"/>
    <col min="4612" max="4612" width="9.8984375" bestFit="1" customWidth="1"/>
    <col min="4613" max="4613" width="9.69921875" customWidth="1"/>
    <col min="4614" max="4614" width="9.8984375" bestFit="1" customWidth="1"/>
    <col min="4615" max="4619" width="9.8984375" customWidth="1"/>
    <col min="4620" max="4629" width="11" customWidth="1"/>
    <col min="4630" max="4630" width="9" bestFit="1" customWidth="1"/>
    <col min="4865" max="4865" width="27.19921875" customWidth="1"/>
    <col min="4866" max="4866" width="26.796875" bestFit="1" customWidth="1"/>
    <col min="4867" max="4867" width="5.5" bestFit="1" customWidth="1"/>
    <col min="4868" max="4868" width="9.8984375" bestFit="1" customWidth="1"/>
    <col min="4869" max="4869" width="9.69921875" customWidth="1"/>
    <col min="4870" max="4870" width="9.8984375" bestFit="1" customWidth="1"/>
    <col min="4871" max="4875" width="9.8984375" customWidth="1"/>
    <col min="4876" max="4885" width="11" customWidth="1"/>
    <col min="4886" max="4886" width="9" bestFit="1" customWidth="1"/>
    <col min="5121" max="5121" width="27.19921875" customWidth="1"/>
    <col min="5122" max="5122" width="26.796875" bestFit="1" customWidth="1"/>
    <col min="5123" max="5123" width="5.5" bestFit="1" customWidth="1"/>
    <col min="5124" max="5124" width="9.8984375" bestFit="1" customWidth="1"/>
    <col min="5125" max="5125" width="9.69921875" customWidth="1"/>
    <col min="5126" max="5126" width="9.8984375" bestFit="1" customWidth="1"/>
    <col min="5127" max="5131" width="9.8984375" customWidth="1"/>
    <col min="5132" max="5141" width="11" customWidth="1"/>
    <col min="5142" max="5142" width="9" bestFit="1" customWidth="1"/>
    <col min="5377" max="5377" width="27.19921875" customWidth="1"/>
    <col min="5378" max="5378" width="26.796875" bestFit="1" customWidth="1"/>
    <col min="5379" max="5379" width="5.5" bestFit="1" customWidth="1"/>
    <col min="5380" max="5380" width="9.8984375" bestFit="1" customWidth="1"/>
    <col min="5381" max="5381" width="9.69921875" customWidth="1"/>
    <col min="5382" max="5382" width="9.8984375" bestFit="1" customWidth="1"/>
    <col min="5383" max="5387" width="9.8984375" customWidth="1"/>
    <col min="5388" max="5397" width="11" customWidth="1"/>
    <col min="5398" max="5398" width="9" bestFit="1" customWidth="1"/>
    <col min="5633" max="5633" width="27.19921875" customWidth="1"/>
    <col min="5634" max="5634" width="26.796875" bestFit="1" customWidth="1"/>
    <col min="5635" max="5635" width="5.5" bestFit="1" customWidth="1"/>
    <col min="5636" max="5636" width="9.8984375" bestFit="1" customWidth="1"/>
    <col min="5637" max="5637" width="9.69921875" customWidth="1"/>
    <col min="5638" max="5638" width="9.8984375" bestFit="1" customWidth="1"/>
    <col min="5639" max="5643" width="9.8984375" customWidth="1"/>
    <col min="5644" max="5653" width="11" customWidth="1"/>
    <col min="5654" max="5654" width="9" bestFit="1" customWidth="1"/>
    <col min="5889" max="5889" width="27.19921875" customWidth="1"/>
    <col min="5890" max="5890" width="26.796875" bestFit="1" customWidth="1"/>
    <col min="5891" max="5891" width="5.5" bestFit="1" customWidth="1"/>
    <col min="5892" max="5892" width="9.8984375" bestFit="1" customWidth="1"/>
    <col min="5893" max="5893" width="9.69921875" customWidth="1"/>
    <col min="5894" max="5894" width="9.8984375" bestFit="1" customWidth="1"/>
    <col min="5895" max="5899" width="9.8984375" customWidth="1"/>
    <col min="5900" max="5909" width="11" customWidth="1"/>
    <col min="5910" max="5910" width="9" bestFit="1" customWidth="1"/>
    <col min="6145" max="6145" width="27.19921875" customWidth="1"/>
    <col min="6146" max="6146" width="26.796875" bestFit="1" customWidth="1"/>
    <col min="6147" max="6147" width="5.5" bestFit="1" customWidth="1"/>
    <col min="6148" max="6148" width="9.8984375" bestFit="1" customWidth="1"/>
    <col min="6149" max="6149" width="9.69921875" customWidth="1"/>
    <col min="6150" max="6150" width="9.8984375" bestFit="1" customWidth="1"/>
    <col min="6151" max="6155" width="9.8984375" customWidth="1"/>
    <col min="6156" max="6165" width="11" customWidth="1"/>
    <col min="6166" max="6166" width="9" bestFit="1" customWidth="1"/>
    <col min="6401" max="6401" width="27.19921875" customWidth="1"/>
    <col min="6402" max="6402" width="26.796875" bestFit="1" customWidth="1"/>
    <col min="6403" max="6403" width="5.5" bestFit="1" customWidth="1"/>
    <col min="6404" max="6404" width="9.8984375" bestFit="1" customWidth="1"/>
    <col min="6405" max="6405" width="9.69921875" customWidth="1"/>
    <col min="6406" max="6406" width="9.8984375" bestFit="1" customWidth="1"/>
    <col min="6407" max="6411" width="9.8984375" customWidth="1"/>
    <col min="6412" max="6421" width="11" customWidth="1"/>
    <col min="6422" max="6422" width="9" bestFit="1" customWidth="1"/>
    <col min="6657" max="6657" width="27.19921875" customWidth="1"/>
    <col min="6658" max="6658" width="26.796875" bestFit="1" customWidth="1"/>
    <col min="6659" max="6659" width="5.5" bestFit="1" customWidth="1"/>
    <col min="6660" max="6660" width="9.8984375" bestFit="1" customWidth="1"/>
    <col min="6661" max="6661" width="9.69921875" customWidth="1"/>
    <col min="6662" max="6662" width="9.8984375" bestFit="1" customWidth="1"/>
    <col min="6663" max="6667" width="9.8984375" customWidth="1"/>
    <col min="6668" max="6677" width="11" customWidth="1"/>
    <col min="6678" max="6678" width="9" bestFit="1" customWidth="1"/>
    <col min="6913" max="6913" width="27.19921875" customWidth="1"/>
    <col min="6914" max="6914" width="26.796875" bestFit="1" customWidth="1"/>
    <col min="6915" max="6915" width="5.5" bestFit="1" customWidth="1"/>
    <col min="6916" max="6916" width="9.8984375" bestFit="1" customWidth="1"/>
    <col min="6917" max="6917" width="9.69921875" customWidth="1"/>
    <col min="6918" max="6918" width="9.8984375" bestFit="1" customWidth="1"/>
    <col min="6919" max="6923" width="9.8984375" customWidth="1"/>
    <col min="6924" max="6933" width="11" customWidth="1"/>
    <col min="6934" max="6934" width="9" bestFit="1" customWidth="1"/>
    <col min="7169" max="7169" width="27.19921875" customWidth="1"/>
    <col min="7170" max="7170" width="26.796875" bestFit="1" customWidth="1"/>
    <col min="7171" max="7171" width="5.5" bestFit="1" customWidth="1"/>
    <col min="7172" max="7172" width="9.8984375" bestFit="1" customWidth="1"/>
    <col min="7173" max="7173" width="9.69921875" customWidth="1"/>
    <col min="7174" max="7174" width="9.8984375" bestFit="1" customWidth="1"/>
    <col min="7175" max="7179" width="9.8984375" customWidth="1"/>
    <col min="7180" max="7189" width="11" customWidth="1"/>
    <col min="7190" max="7190" width="9" bestFit="1" customWidth="1"/>
    <col min="7425" max="7425" width="27.19921875" customWidth="1"/>
    <col min="7426" max="7426" width="26.796875" bestFit="1" customWidth="1"/>
    <col min="7427" max="7427" width="5.5" bestFit="1" customWidth="1"/>
    <col min="7428" max="7428" width="9.8984375" bestFit="1" customWidth="1"/>
    <col min="7429" max="7429" width="9.69921875" customWidth="1"/>
    <col min="7430" max="7430" width="9.8984375" bestFit="1" customWidth="1"/>
    <col min="7431" max="7435" width="9.8984375" customWidth="1"/>
    <col min="7436" max="7445" width="11" customWidth="1"/>
    <col min="7446" max="7446" width="9" bestFit="1" customWidth="1"/>
    <col min="7681" max="7681" width="27.19921875" customWidth="1"/>
    <col min="7682" max="7682" width="26.796875" bestFit="1" customWidth="1"/>
    <col min="7683" max="7683" width="5.5" bestFit="1" customWidth="1"/>
    <col min="7684" max="7684" width="9.8984375" bestFit="1" customWidth="1"/>
    <col min="7685" max="7685" width="9.69921875" customWidth="1"/>
    <col min="7686" max="7686" width="9.8984375" bestFit="1" customWidth="1"/>
    <col min="7687" max="7691" width="9.8984375" customWidth="1"/>
    <col min="7692" max="7701" width="11" customWidth="1"/>
    <col min="7702" max="7702" width="9" bestFit="1" customWidth="1"/>
    <col min="7937" max="7937" width="27.19921875" customWidth="1"/>
    <col min="7938" max="7938" width="26.796875" bestFit="1" customWidth="1"/>
    <col min="7939" max="7939" width="5.5" bestFit="1" customWidth="1"/>
    <col min="7940" max="7940" width="9.8984375" bestFit="1" customWidth="1"/>
    <col min="7941" max="7941" width="9.69921875" customWidth="1"/>
    <col min="7942" max="7942" width="9.8984375" bestFit="1" customWidth="1"/>
    <col min="7943" max="7947" width="9.8984375" customWidth="1"/>
    <col min="7948" max="7957" width="11" customWidth="1"/>
    <col min="7958" max="7958" width="9" bestFit="1" customWidth="1"/>
    <col min="8193" max="8193" width="27.19921875" customWidth="1"/>
    <col min="8194" max="8194" width="26.796875" bestFit="1" customWidth="1"/>
    <col min="8195" max="8195" width="5.5" bestFit="1" customWidth="1"/>
    <col min="8196" max="8196" width="9.8984375" bestFit="1" customWidth="1"/>
    <col min="8197" max="8197" width="9.69921875" customWidth="1"/>
    <col min="8198" max="8198" width="9.8984375" bestFit="1" customWidth="1"/>
    <col min="8199" max="8203" width="9.8984375" customWidth="1"/>
    <col min="8204" max="8213" width="11" customWidth="1"/>
    <col min="8214" max="8214" width="9" bestFit="1" customWidth="1"/>
    <col min="8449" max="8449" width="27.19921875" customWidth="1"/>
    <col min="8450" max="8450" width="26.796875" bestFit="1" customWidth="1"/>
    <col min="8451" max="8451" width="5.5" bestFit="1" customWidth="1"/>
    <col min="8452" max="8452" width="9.8984375" bestFit="1" customWidth="1"/>
    <col min="8453" max="8453" width="9.69921875" customWidth="1"/>
    <col min="8454" max="8454" width="9.8984375" bestFit="1" customWidth="1"/>
    <col min="8455" max="8459" width="9.8984375" customWidth="1"/>
    <col min="8460" max="8469" width="11" customWidth="1"/>
    <col min="8470" max="8470" width="9" bestFit="1" customWidth="1"/>
    <col min="8705" max="8705" width="27.19921875" customWidth="1"/>
    <col min="8706" max="8706" width="26.796875" bestFit="1" customWidth="1"/>
    <col min="8707" max="8707" width="5.5" bestFit="1" customWidth="1"/>
    <col min="8708" max="8708" width="9.8984375" bestFit="1" customWidth="1"/>
    <col min="8709" max="8709" width="9.69921875" customWidth="1"/>
    <col min="8710" max="8710" width="9.8984375" bestFit="1" customWidth="1"/>
    <col min="8711" max="8715" width="9.8984375" customWidth="1"/>
    <col min="8716" max="8725" width="11" customWidth="1"/>
    <col min="8726" max="8726" width="9" bestFit="1" customWidth="1"/>
    <col min="8961" max="8961" width="27.19921875" customWidth="1"/>
    <col min="8962" max="8962" width="26.796875" bestFit="1" customWidth="1"/>
    <col min="8963" max="8963" width="5.5" bestFit="1" customWidth="1"/>
    <col min="8964" max="8964" width="9.8984375" bestFit="1" customWidth="1"/>
    <col min="8965" max="8965" width="9.69921875" customWidth="1"/>
    <col min="8966" max="8966" width="9.8984375" bestFit="1" customWidth="1"/>
    <col min="8967" max="8971" width="9.8984375" customWidth="1"/>
    <col min="8972" max="8981" width="11" customWidth="1"/>
    <col min="8982" max="8982" width="9" bestFit="1" customWidth="1"/>
    <col min="9217" max="9217" width="27.19921875" customWidth="1"/>
    <col min="9218" max="9218" width="26.796875" bestFit="1" customWidth="1"/>
    <col min="9219" max="9219" width="5.5" bestFit="1" customWidth="1"/>
    <col min="9220" max="9220" width="9.8984375" bestFit="1" customWidth="1"/>
    <col min="9221" max="9221" width="9.69921875" customWidth="1"/>
    <col min="9222" max="9222" width="9.8984375" bestFit="1" customWidth="1"/>
    <col min="9223" max="9227" width="9.8984375" customWidth="1"/>
    <col min="9228" max="9237" width="11" customWidth="1"/>
    <col min="9238" max="9238" width="9" bestFit="1" customWidth="1"/>
    <col min="9473" max="9473" width="27.19921875" customWidth="1"/>
    <col min="9474" max="9474" width="26.796875" bestFit="1" customWidth="1"/>
    <col min="9475" max="9475" width="5.5" bestFit="1" customWidth="1"/>
    <col min="9476" max="9476" width="9.8984375" bestFit="1" customWidth="1"/>
    <col min="9477" max="9477" width="9.69921875" customWidth="1"/>
    <col min="9478" max="9478" width="9.8984375" bestFit="1" customWidth="1"/>
    <col min="9479" max="9483" width="9.8984375" customWidth="1"/>
    <col min="9484" max="9493" width="11" customWidth="1"/>
    <col min="9494" max="9494" width="9" bestFit="1" customWidth="1"/>
    <col min="9729" max="9729" width="27.19921875" customWidth="1"/>
    <col min="9730" max="9730" width="26.796875" bestFit="1" customWidth="1"/>
    <col min="9731" max="9731" width="5.5" bestFit="1" customWidth="1"/>
    <col min="9732" max="9732" width="9.8984375" bestFit="1" customWidth="1"/>
    <col min="9733" max="9733" width="9.69921875" customWidth="1"/>
    <col min="9734" max="9734" width="9.8984375" bestFit="1" customWidth="1"/>
    <col min="9735" max="9739" width="9.8984375" customWidth="1"/>
    <col min="9740" max="9749" width="11" customWidth="1"/>
    <col min="9750" max="9750" width="9" bestFit="1" customWidth="1"/>
    <col min="9985" max="9985" width="27.19921875" customWidth="1"/>
    <col min="9986" max="9986" width="26.796875" bestFit="1" customWidth="1"/>
    <col min="9987" max="9987" width="5.5" bestFit="1" customWidth="1"/>
    <col min="9988" max="9988" width="9.8984375" bestFit="1" customWidth="1"/>
    <col min="9989" max="9989" width="9.69921875" customWidth="1"/>
    <col min="9990" max="9990" width="9.8984375" bestFit="1" customWidth="1"/>
    <col min="9991" max="9995" width="9.8984375" customWidth="1"/>
    <col min="9996" max="10005" width="11" customWidth="1"/>
    <col min="10006" max="10006" width="9" bestFit="1" customWidth="1"/>
    <col min="10241" max="10241" width="27.19921875" customWidth="1"/>
    <col min="10242" max="10242" width="26.796875" bestFit="1" customWidth="1"/>
    <col min="10243" max="10243" width="5.5" bestFit="1" customWidth="1"/>
    <col min="10244" max="10244" width="9.8984375" bestFit="1" customWidth="1"/>
    <col min="10245" max="10245" width="9.69921875" customWidth="1"/>
    <col min="10246" max="10246" width="9.8984375" bestFit="1" customWidth="1"/>
    <col min="10247" max="10251" width="9.8984375" customWidth="1"/>
    <col min="10252" max="10261" width="11" customWidth="1"/>
    <col min="10262" max="10262" width="9" bestFit="1" customWidth="1"/>
    <col min="10497" max="10497" width="27.19921875" customWidth="1"/>
    <col min="10498" max="10498" width="26.796875" bestFit="1" customWidth="1"/>
    <col min="10499" max="10499" width="5.5" bestFit="1" customWidth="1"/>
    <col min="10500" max="10500" width="9.8984375" bestFit="1" customWidth="1"/>
    <col min="10501" max="10501" width="9.69921875" customWidth="1"/>
    <col min="10502" max="10502" width="9.8984375" bestFit="1" customWidth="1"/>
    <col min="10503" max="10507" width="9.8984375" customWidth="1"/>
    <col min="10508" max="10517" width="11" customWidth="1"/>
    <col min="10518" max="10518" width="9" bestFit="1" customWidth="1"/>
    <col min="10753" max="10753" width="27.19921875" customWidth="1"/>
    <col min="10754" max="10754" width="26.796875" bestFit="1" customWidth="1"/>
    <col min="10755" max="10755" width="5.5" bestFit="1" customWidth="1"/>
    <col min="10756" max="10756" width="9.8984375" bestFit="1" customWidth="1"/>
    <col min="10757" max="10757" width="9.69921875" customWidth="1"/>
    <col min="10758" max="10758" width="9.8984375" bestFit="1" customWidth="1"/>
    <col min="10759" max="10763" width="9.8984375" customWidth="1"/>
    <col min="10764" max="10773" width="11" customWidth="1"/>
    <col min="10774" max="10774" width="9" bestFit="1" customWidth="1"/>
    <col min="11009" max="11009" width="27.19921875" customWidth="1"/>
    <col min="11010" max="11010" width="26.796875" bestFit="1" customWidth="1"/>
    <col min="11011" max="11011" width="5.5" bestFit="1" customWidth="1"/>
    <col min="11012" max="11012" width="9.8984375" bestFit="1" customWidth="1"/>
    <col min="11013" max="11013" width="9.69921875" customWidth="1"/>
    <col min="11014" max="11014" width="9.8984375" bestFit="1" customWidth="1"/>
    <col min="11015" max="11019" width="9.8984375" customWidth="1"/>
    <col min="11020" max="11029" width="11" customWidth="1"/>
    <col min="11030" max="11030" width="9" bestFit="1" customWidth="1"/>
    <col min="11265" max="11265" width="27.19921875" customWidth="1"/>
    <col min="11266" max="11266" width="26.796875" bestFit="1" customWidth="1"/>
    <col min="11267" max="11267" width="5.5" bestFit="1" customWidth="1"/>
    <col min="11268" max="11268" width="9.8984375" bestFit="1" customWidth="1"/>
    <col min="11269" max="11269" width="9.69921875" customWidth="1"/>
    <col min="11270" max="11270" width="9.8984375" bestFit="1" customWidth="1"/>
    <col min="11271" max="11275" width="9.8984375" customWidth="1"/>
    <col min="11276" max="11285" width="11" customWidth="1"/>
    <col min="11286" max="11286" width="9" bestFit="1" customWidth="1"/>
    <col min="11521" max="11521" width="27.19921875" customWidth="1"/>
    <col min="11522" max="11522" width="26.796875" bestFit="1" customWidth="1"/>
    <col min="11523" max="11523" width="5.5" bestFit="1" customWidth="1"/>
    <col min="11524" max="11524" width="9.8984375" bestFit="1" customWidth="1"/>
    <col min="11525" max="11525" width="9.69921875" customWidth="1"/>
    <col min="11526" max="11526" width="9.8984375" bestFit="1" customWidth="1"/>
    <col min="11527" max="11531" width="9.8984375" customWidth="1"/>
    <col min="11532" max="11541" width="11" customWidth="1"/>
    <col min="11542" max="11542" width="9" bestFit="1" customWidth="1"/>
    <col min="11777" max="11777" width="27.19921875" customWidth="1"/>
    <col min="11778" max="11778" width="26.796875" bestFit="1" customWidth="1"/>
    <col min="11779" max="11779" width="5.5" bestFit="1" customWidth="1"/>
    <col min="11780" max="11780" width="9.8984375" bestFit="1" customWidth="1"/>
    <col min="11781" max="11781" width="9.69921875" customWidth="1"/>
    <col min="11782" max="11782" width="9.8984375" bestFit="1" customWidth="1"/>
    <col min="11783" max="11787" width="9.8984375" customWidth="1"/>
    <col min="11788" max="11797" width="11" customWidth="1"/>
    <col min="11798" max="11798" width="9" bestFit="1" customWidth="1"/>
    <col min="12033" max="12033" width="27.19921875" customWidth="1"/>
    <col min="12034" max="12034" width="26.796875" bestFit="1" customWidth="1"/>
    <col min="12035" max="12035" width="5.5" bestFit="1" customWidth="1"/>
    <col min="12036" max="12036" width="9.8984375" bestFit="1" customWidth="1"/>
    <col min="12037" max="12037" width="9.69921875" customWidth="1"/>
    <col min="12038" max="12038" width="9.8984375" bestFit="1" customWidth="1"/>
    <col min="12039" max="12043" width="9.8984375" customWidth="1"/>
    <col min="12044" max="12053" width="11" customWidth="1"/>
    <col min="12054" max="12054" width="9" bestFit="1" customWidth="1"/>
    <col min="12289" max="12289" width="27.19921875" customWidth="1"/>
    <col min="12290" max="12290" width="26.796875" bestFit="1" customWidth="1"/>
    <col min="12291" max="12291" width="5.5" bestFit="1" customWidth="1"/>
    <col min="12292" max="12292" width="9.8984375" bestFit="1" customWidth="1"/>
    <col min="12293" max="12293" width="9.69921875" customWidth="1"/>
    <col min="12294" max="12294" width="9.8984375" bestFit="1" customWidth="1"/>
    <col min="12295" max="12299" width="9.8984375" customWidth="1"/>
    <col min="12300" max="12309" width="11" customWidth="1"/>
    <col min="12310" max="12310" width="9" bestFit="1" customWidth="1"/>
    <col min="12545" max="12545" width="27.19921875" customWidth="1"/>
    <col min="12546" max="12546" width="26.796875" bestFit="1" customWidth="1"/>
    <col min="12547" max="12547" width="5.5" bestFit="1" customWidth="1"/>
    <col min="12548" max="12548" width="9.8984375" bestFit="1" customWidth="1"/>
    <col min="12549" max="12549" width="9.69921875" customWidth="1"/>
    <col min="12550" max="12550" width="9.8984375" bestFit="1" customWidth="1"/>
    <col min="12551" max="12555" width="9.8984375" customWidth="1"/>
    <col min="12556" max="12565" width="11" customWidth="1"/>
    <col min="12566" max="12566" width="9" bestFit="1" customWidth="1"/>
    <col min="12801" max="12801" width="27.19921875" customWidth="1"/>
    <col min="12802" max="12802" width="26.796875" bestFit="1" customWidth="1"/>
    <col min="12803" max="12803" width="5.5" bestFit="1" customWidth="1"/>
    <col min="12804" max="12804" width="9.8984375" bestFit="1" customWidth="1"/>
    <col min="12805" max="12805" width="9.69921875" customWidth="1"/>
    <col min="12806" max="12806" width="9.8984375" bestFit="1" customWidth="1"/>
    <col min="12807" max="12811" width="9.8984375" customWidth="1"/>
    <col min="12812" max="12821" width="11" customWidth="1"/>
    <col min="12822" max="12822" width="9" bestFit="1" customWidth="1"/>
    <col min="13057" max="13057" width="27.19921875" customWidth="1"/>
    <col min="13058" max="13058" width="26.796875" bestFit="1" customWidth="1"/>
    <col min="13059" max="13059" width="5.5" bestFit="1" customWidth="1"/>
    <col min="13060" max="13060" width="9.8984375" bestFit="1" customWidth="1"/>
    <col min="13061" max="13061" width="9.69921875" customWidth="1"/>
    <col min="13062" max="13062" width="9.8984375" bestFit="1" customWidth="1"/>
    <col min="13063" max="13067" width="9.8984375" customWidth="1"/>
    <col min="13068" max="13077" width="11" customWidth="1"/>
    <col min="13078" max="13078" width="9" bestFit="1" customWidth="1"/>
    <col min="13313" max="13313" width="27.19921875" customWidth="1"/>
    <col min="13314" max="13314" width="26.796875" bestFit="1" customWidth="1"/>
    <col min="13315" max="13315" width="5.5" bestFit="1" customWidth="1"/>
    <col min="13316" max="13316" width="9.8984375" bestFit="1" customWidth="1"/>
    <col min="13317" max="13317" width="9.69921875" customWidth="1"/>
    <col min="13318" max="13318" width="9.8984375" bestFit="1" customWidth="1"/>
    <col min="13319" max="13323" width="9.8984375" customWidth="1"/>
    <col min="13324" max="13333" width="11" customWidth="1"/>
    <col min="13334" max="13334" width="9" bestFit="1" customWidth="1"/>
    <col min="13569" max="13569" width="27.19921875" customWidth="1"/>
    <col min="13570" max="13570" width="26.796875" bestFit="1" customWidth="1"/>
    <col min="13571" max="13571" width="5.5" bestFit="1" customWidth="1"/>
    <col min="13572" max="13572" width="9.8984375" bestFit="1" customWidth="1"/>
    <col min="13573" max="13573" width="9.69921875" customWidth="1"/>
    <col min="13574" max="13574" width="9.8984375" bestFit="1" customWidth="1"/>
    <col min="13575" max="13579" width="9.8984375" customWidth="1"/>
    <col min="13580" max="13589" width="11" customWidth="1"/>
    <col min="13590" max="13590" width="9" bestFit="1" customWidth="1"/>
    <col min="13825" max="13825" width="27.19921875" customWidth="1"/>
    <col min="13826" max="13826" width="26.796875" bestFit="1" customWidth="1"/>
    <col min="13827" max="13827" width="5.5" bestFit="1" customWidth="1"/>
    <col min="13828" max="13828" width="9.8984375" bestFit="1" customWidth="1"/>
    <col min="13829" max="13829" width="9.69921875" customWidth="1"/>
    <col min="13830" max="13830" width="9.8984375" bestFit="1" customWidth="1"/>
    <col min="13831" max="13835" width="9.8984375" customWidth="1"/>
    <col min="13836" max="13845" width="11" customWidth="1"/>
    <col min="13846" max="13846" width="9" bestFit="1" customWidth="1"/>
    <col min="14081" max="14081" width="27.19921875" customWidth="1"/>
    <col min="14082" max="14082" width="26.796875" bestFit="1" customWidth="1"/>
    <col min="14083" max="14083" width="5.5" bestFit="1" customWidth="1"/>
    <col min="14084" max="14084" width="9.8984375" bestFit="1" customWidth="1"/>
    <col min="14085" max="14085" width="9.69921875" customWidth="1"/>
    <col min="14086" max="14086" width="9.8984375" bestFit="1" customWidth="1"/>
    <col min="14087" max="14091" width="9.8984375" customWidth="1"/>
    <col min="14092" max="14101" width="11" customWidth="1"/>
    <col min="14102" max="14102" width="9" bestFit="1" customWidth="1"/>
    <col min="14337" max="14337" width="27.19921875" customWidth="1"/>
    <col min="14338" max="14338" width="26.796875" bestFit="1" customWidth="1"/>
    <col min="14339" max="14339" width="5.5" bestFit="1" customWidth="1"/>
    <col min="14340" max="14340" width="9.8984375" bestFit="1" customWidth="1"/>
    <col min="14341" max="14341" width="9.69921875" customWidth="1"/>
    <col min="14342" max="14342" width="9.8984375" bestFit="1" customWidth="1"/>
    <col min="14343" max="14347" width="9.8984375" customWidth="1"/>
    <col min="14348" max="14357" width="11" customWidth="1"/>
    <col min="14358" max="14358" width="9" bestFit="1" customWidth="1"/>
    <col min="14593" max="14593" width="27.19921875" customWidth="1"/>
    <col min="14594" max="14594" width="26.796875" bestFit="1" customWidth="1"/>
    <col min="14595" max="14595" width="5.5" bestFit="1" customWidth="1"/>
    <col min="14596" max="14596" width="9.8984375" bestFit="1" customWidth="1"/>
    <col min="14597" max="14597" width="9.69921875" customWidth="1"/>
    <col min="14598" max="14598" width="9.8984375" bestFit="1" customWidth="1"/>
    <col min="14599" max="14603" width="9.8984375" customWidth="1"/>
    <col min="14604" max="14613" width="11" customWidth="1"/>
    <col min="14614" max="14614" width="9" bestFit="1" customWidth="1"/>
    <col min="14849" max="14849" width="27.19921875" customWidth="1"/>
    <col min="14850" max="14850" width="26.796875" bestFit="1" customWidth="1"/>
    <col min="14851" max="14851" width="5.5" bestFit="1" customWidth="1"/>
    <col min="14852" max="14852" width="9.8984375" bestFit="1" customWidth="1"/>
    <col min="14853" max="14853" width="9.69921875" customWidth="1"/>
    <col min="14854" max="14854" width="9.8984375" bestFit="1" customWidth="1"/>
    <col min="14855" max="14859" width="9.8984375" customWidth="1"/>
    <col min="14860" max="14869" width="11" customWidth="1"/>
    <col min="14870" max="14870" width="9" bestFit="1" customWidth="1"/>
    <col min="15105" max="15105" width="27.19921875" customWidth="1"/>
    <col min="15106" max="15106" width="26.796875" bestFit="1" customWidth="1"/>
    <col min="15107" max="15107" width="5.5" bestFit="1" customWidth="1"/>
    <col min="15108" max="15108" width="9.8984375" bestFit="1" customWidth="1"/>
    <col min="15109" max="15109" width="9.69921875" customWidth="1"/>
    <col min="15110" max="15110" width="9.8984375" bestFit="1" customWidth="1"/>
    <col min="15111" max="15115" width="9.8984375" customWidth="1"/>
    <col min="15116" max="15125" width="11" customWidth="1"/>
    <col min="15126" max="15126" width="9" bestFit="1" customWidth="1"/>
    <col min="15361" max="15361" width="27.19921875" customWidth="1"/>
    <col min="15362" max="15362" width="26.796875" bestFit="1" customWidth="1"/>
    <col min="15363" max="15363" width="5.5" bestFit="1" customWidth="1"/>
    <col min="15364" max="15364" width="9.8984375" bestFit="1" customWidth="1"/>
    <col min="15365" max="15365" width="9.69921875" customWidth="1"/>
    <col min="15366" max="15366" width="9.8984375" bestFit="1" customWidth="1"/>
    <col min="15367" max="15371" width="9.8984375" customWidth="1"/>
    <col min="15372" max="15381" width="11" customWidth="1"/>
    <col min="15382" max="15382" width="9" bestFit="1" customWidth="1"/>
    <col min="15617" max="15617" width="27.19921875" customWidth="1"/>
    <col min="15618" max="15618" width="26.796875" bestFit="1" customWidth="1"/>
    <col min="15619" max="15619" width="5.5" bestFit="1" customWidth="1"/>
    <col min="15620" max="15620" width="9.8984375" bestFit="1" customWidth="1"/>
    <col min="15621" max="15621" width="9.69921875" customWidth="1"/>
    <col min="15622" max="15622" width="9.8984375" bestFit="1" customWidth="1"/>
    <col min="15623" max="15627" width="9.8984375" customWidth="1"/>
    <col min="15628" max="15637" width="11" customWidth="1"/>
    <col min="15638" max="15638" width="9" bestFit="1" customWidth="1"/>
    <col min="15873" max="15873" width="27.19921875" customWidth="1"/>
    <col min="15874" max="15874" width="26.796875" bestFit="1" customWidth="1"/>
    <col min="15875" max="15875" width="5.5" bestFit="1" customWidth="1"/>
    <col min="15876" max="15876" width="9.8984375" bestFit="1" customWidth="1"/>
    <col min="15877" max="15877" width="9.69921875" customWidth="1"/>
    <col min="15878" max="15878" width="9.8984375" bestFit="1" customWidth="1"/>
    <col min="15879" max="15883" width="9.8984375" customWidth="1"/>
    <col min="15884" max="15893" width="11" customWidth="1"/>
    <col min="15894" max="15894" width="9" bestFit="1" customWidth="1"/>
    <col min="16129" max="16129" width="27.19921875" customWidth="1"/>
    <col min="16130" max="16130" width="26.796875" bestFit="1" customWidth="1"/>
    <col min="16131" max="16131" width="5.5" bestFit="1" customWidth="1"/>
    <col min="16132" max="16132" width="9.8984375" bestFit="1" customWidth="1"/>
    <col min="16133" max="16133" width="9.69921875" customWidth="1"/>
    <col min="16134" max="16134" width="9.8984375" bestFit="1" customWidth="1"/>
    <col min="16135" max="16139" width="9.8984375" customWidth="1"/>
    <col min="16140" max="16149" width="11" customWidth="1"/>
    <col min="16150" max="16150" width="9" bestFit="1" customWidth="1"/>
  </cols>
  <sheetData>
    <row r="1" spans="1:23" s="95" customFormat="1" x14ac:dyDescent="0.25">
      <c r="A1" s="35" t="s">
        <v>278</v>
      </c>
      <c r="W1" s="38"/>
    </row>
    <row r="2" spans="1:23" s="95" customFormat="1" x14ac:dyDescent="0.25">
      <c r="W2" s="38"/>
    </row>
    <row r="3" spans="1:23" ht="38.4" customHeight="1" x14ac:dyDescent="0.25">
      <c r="A3" s="106" t="s">
        <v>0</v>
      </c>
      <c r="B3" s="107" t="s">
        <v>1</v>
      </c>
      <c r="C3" s="108" t="s">
        <v>2</v>
      </c>
      <c r="D3" s="106" t="s">
        <v>3</v>
      </c>
      <c r="E3" s="109" t="s">
        <v>4</v>
      </c>
      <c r="F3" s="110" t="s">
        <v>5</v>
      </c>
      <c r="G3" s="110" t="s">
        <v>6</v>
      </c>
      <c r="H3" s="110" t="s">
        <v>7</v>
      </c>
      <c r="I3" s="106" t="s">
        <v>8</v>
      </c>
      <c r="J3" s="1" t="s">
        <v>9</v>
      </c>
      <c r="K3" s="1" t="s">
        <v>10</v>
      </c>
      <c r="L3" s="1" t="s">
        <v>11</v>
      </c>
      <c r="M3" s="1" t="s">
        <v>256</v>
      </c>
      <c r="N3" s="1" t="s">
        <v>12</v>
      </c>
      <c r="O3" s="1" t="s">
        <v>13</v>
      </c>
      <c r="P3" s="49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2" t="s">
        <v>20</v>
      </c>
      <c r="W3" s="3" t="s">
        <v>21</v>
      </c>
    </row>
    <row r="4" spans="1:23" ht="15" customHeight="1" x14ac:dyDescent="0.25">
      <c r="A4" s="170" t="s">
        <v>22</v>
      </c>
      <c r="B4" s="111" t="s">
        <v>23</v>
      </c>
      <c r="C4" s="112" t="s">
        <v>24</v>
      </c>
      <c r="D4" s="112" t="s">
        <v>25</v>
      </c>
      <c r="E4" s="113" t="s">
        <v>4</v>
      </c>
      <c r="F4" s="114">
        <v>15</v>
      </c>
      <c r="G4" s="115">
        <v>0</v>
      </c>
      <c r="H4" s="114">
        <v>15</v>
      </c>
      <c r="I4" s="116">
        <v>15</v>
      </c>
      <c r="J4" s="5"/>
      <c r="K4" s="5"/>
      <c r="L4" s="5"/>
      <c r="M4" s="5"/>
      <c r="N4" s="4">
        <v>15</v>
      </c>
      <c r="O4" s="5"/>
      <c r="P4" s="5"/>
      <c r="Q4" s="5"/>
      <c r="R4" s="5"/>
      <c r="S4" s="5"/>
      <c r="T4" s="5"/>
      <c r="U4" s="5"/>
      <c r="V4" s="4">
        <v>0</v>
      </c>
      <c r="W4" s="21">
        <f>SUM(J4:V4)</f>
        <v>15</v>
      </c>
    </row>
    <row r="5" spans="1:23" ht="15" customHeight="1" x14ac:dyDescent="0.25">
      <c r="A5" s="170" t="s">
        <v>26</v>
      </c>
      <c r="B5" s="117" t="s">
        <v>27</v>
      </c>
      <c r="C5" s="118" t="s">
        <v>28</v>
      </c>
      <c r="D5" s="119" t="s">
        <v>17</v>
      </c>
      <c r="E5" s="113" t="s">
        <v>4</v>
      </c>
      <c r="F5" s="120">
        <v>32.89</v>
      </c>
      <c r="G5" s="121">
        <v>0</v>
      </c>
      <c r="H5" s="120">
        <v>32.89</v>
      </c>
      <c r="I5" s="122">
        <v>32.89</v>
      </c>
      <c r="J5" s="6"/>
      <c r="K5" s="7"/>
      <c r="L5" s="7"/>
      <c r="M5" s="7"/>
      <c r="N5" s="8"/>
      <c r="O5" s="8"/>
      <c r="P5" s="8"/>
      <c r="Q5" s="8"/>
      <c r="R5" s="9"/>
      <c r="S5" s="9">
        <v>31.32</v>
      </c>
      <c r="T5" s="9"/>
      <c r="U5" s="8"/>
      <c r="V5" s="4">
        <v>1.57</v>
      </c>
      <c r="W5" s="21">
        <f>SUM(J5:V5)</f>
        <v>32.89</v>
      </c>
    </row>
    <row r="6" spans="1:23" ht="15" customHeight="1" x14ac:dyDescent="0.25">
      <c r="A6" s="170" t="s">
        <v>26</v>
      </c>
      <c r="B6" s="117" t="s">
        <v>27</v>
      </c>
      <c r="C6" s="118" t="s">
        <v>29</v>
      </c>
      <c r="D6" s="119" t="s">
        <v>30</v>
      </c>
      <c r="E6" s="113" t="s">
        <v>4</v>
      </c>
      <c r="F6" s="120">
        <v>338.24</v>
      </c>
      <c r="G6" s="115">
        <v>0</v>
      </c>
      <c r="H6" s="120">
        <v>338.24</v>
      </c>
      <c r="I6" s="122">
        <v>338.24</v>
      </c>
      <c r="J6" s="6"/>
      <c r="K6" s="7"/>
      <c r="L6" s="7"/>
      <c r="M6" s="7"/>
      <c r="N6" s="8"/>
      <c r="O6" s="8"/>
      <c r="P6" s="8"/>
      <c r="Q6" s="8">
        <v>322.13</v>
      </c>
      <c r="R6" s="9"/>
      <c r="S6" s="9"/>
      <c r="T6" s="9"/>
      <c r="U6" s="8"/>
      <c r="V6" s="4">
        <v>16.11</v>
      </c>
      <c r="W6" s="21">
        <f>SUM(J6:V6)</f>
        <v>338.24</v>
      </c>
    </row>
    <row r="7" spans="1:23" ht="15" customHeight="1" x14ac:dyDescent="0.3">
      <c r="A7" s="170" t="s">
        <v>26</v>
      </c>
      <c r="B7" s="117" t="s">
        <v>27</v>
      </c>
      <c r="C7" s="123" t="s">
        <v>31</v>
      </c>
      <c r="D7" s="124" t="s">
        <v>32</v>
      </c>
      <c r="E7" s="113" t="s">
        <v>4</v>
      </c>
      <c r="F7" s="125">
        <v>20.88</v>
      </c>
      <c r="G7" s="115">
        <v>0</v>
      </c>
      <c r="H7" s="125">
        <v>20.88</v>
      </c>
      <c r="I7" s="126">
        <v>20.88</v>
      </c>
      <c r="J7" s="9"/>
      <c r="K7" s="11"/>
      <c r="L7" s="11"/>
      <c r="M7" s="11"/>
      <c r="N7" s="9"/>
      <c r="O7" s="9"/>
      <c r="P7" s="9"/>
      <c r="Q7" s="9">
        <v>20.88</v>
      </c>
      <c r="R7" s="12"/>
      <c r="S7" s="12"/>
      <c r="T7" s="12"/>
      <c r="U7" s="9"/>
      <c r="V7" s="13">
        <v>0</v>
      </c>
      <c r="W7" s="21">
        <f>SUM(N7:V7)</f>
        <v>20.88</v>
      </c>
    </row>
    <row r="8" spans="1:23" ht="15" customHeight="1" x14ac:dyDescent="0.25">
      <c r="A8" s="170" t="s">
        <v>26</v>
      </c>
      <c r="B8" s="117" t="s">
        <v>27</v>
      </c>
      <c r="C8" s="123" t="s">
        <v>31</v>
      </c>
      <c r="D8" s="124" t="s">
        <v>33</v>
      </c>
      <c r="E8" s="113" t="s">
        <v>4</v>
      </c>
      <c r="F8" s="125">
        <v>7.74</v>
      </c>
      <c r="G8" s="115">
        <v>0</v>
      </c>
      <c r="H8" s="125">
        <v>7.74</v>
      </c>
      <c r="I8" s="126">
        <v>7.74</v>
      </c>
      <c r="J8" s="9">
        <v>7.74</v>
      </c>
      <c r="K8" s="11"/>
      <c r="L8" s="11"/>
      <c r="M8" s="11"/>
      <c r="N8" s="9"/>
      <c r="O8" s="9"/>
      <c r="P8" s="9"/>
      <c r="Q8" s="9"/>
      <c r="R8" s="9"/>
      <c r="S8" s="9"/>
      <c r="T8" s="9"/>
      <c r="U8" s="9"/>
      <c r="V8" s="13">
        <v>0</v>
      </c>
      <c r="W8" s="21">
        <f>SUM(J8:V8)</f>
        <v>7.74</v>
      </c>
    </row>
    <row r="9" spans="1:23" ht="15" customHeight="1" x14ac:dyDescent="0.25">
      <c r="A9" s="170" t="s">
        <v>34</v>
      </c>
      <c r="B9" s="117" t="s">
        <v>27</v>
      </c>
      <c r="C9" s="123" t="s">
        <v>35</v>
      </c>
      <c r="D9" s="124" t="s">
        <v>36</v>
      </c>
      <c r="E9" s="113" t="s">
        <v>4</v>
      </c>
      <c r="F9" s="125">
        <v>121.07</v>
      </c>
      <c r="G9" s="115">
        <v>0</v>
      </c>
      <c r="H9" s="125">
        <v>121.07</v>
      </c>
      <c r="I9" s="126">
        <v>121.07</v>
      </c>
      <c r="J9" s="9"/>
      <c r="K9" s="11"/>
      <c r="L9" s="11"/>
      <c r="M9" s="9">
        <v>121.07</v>
      </c>
      <c r="N9" s="9"/>
      <c r="O9" s="9"/>
      <c r="P9" s="9"/>
      <c r="Q9" s="9"/>
      <c r="R9" s="9"/>
      <c r="S9" s="9"/>
      <c r="T9" s="9"/>
      <c r="U9" s="9"/>
      <c r="V9" s="13">
        <v>0</v>
      </c>
      <c r="W9" s="21">
        <f>SUM(J9:V9)</f>
        <v>121.07</v>
      </c>
    </row>
    <row r="10" spans="1:23" ht="15" customHeight="1" x14ac:dyDescent="0.25">
      <c r="A10" s="170" t="s">
        <v>37</v>
      </c>
      <c r="B10" s="117" t="s">
        <v>27</v>
      </c>
      <c r="C10" s="123" t="s">
        <v>38</v>
      </c>
      <c r="D10" s="124" t="s">
        <v>39</v>
      </c>
      <c r="E10" s="113" t="s">
        <v>4</v>
      </c>
      <c r="F10" s="125">
        <v>125</v>
      </c>
      <c r="G10" s="115">
        <v>0</v>
      </c>
      <c r="H10" s="125">
        <v>125</v>
      </c>
      <c r="I10" s="126">
        <v>125</v>
      </c>
      <c r="J10" s="9">
        <v>125</v>
      </c>
      <c r="K10" s="11"/>
      <c r="L10" s="11"/>
      <c r="M10" s="11"/>
      <c r="N10" s="9"/>
      <c r="O10" s="9"/>
      <c r="P10" s="9"/>
      <c r="Q10" s="9"/>
      <c r="R10" s="9"/>
      <c r="S10" s="9"/>
      <c r="T10" s="9"/>
      <c r="U10" s="9"/>
      <c r="V10" s="13">
        <v>0</v>
      </c>
      <c r="W10" s="21">
        <f>SUM(J10:V10)</f>
        <v>125</v>
      </c>
    </row>
    <row r="11" spans="1:23" ht="15" customHeight="1" x14ac:dyDescent="0.25">
      <c r="A11" s="171" t="s">
        <v>40</v>
      </c>
      <c r="B11" s="127"/>
      <c r="C11" s="128"/>
      <c r="D11" s="129"/>
      <c r="E11" s="130"/>
      <c r="F11" s="131">
        <f>SUM(F4:F10)</f>
        <v>660.81999999999994</v>
      </c>
      <c r="G11" s="132">
        <f>SUM(G5:G10)</f>
        <v>0</v>
      </c>
      <c r="H11" s="131">
        <f>F11+G11</f>
        <v>660.81999999999994</v>
      </c>
      <c r="I11" s="131"/>
      <c r="J11" s="15"/>
      <c r="K11" s="14"/>
      <c r="L11" s="14"/>
      <c r="M11" s="14"/>
      <c r="N11" s="15"/>
      <c r="O11" s="15"/>
      <c r="P11" s="15"/>
      <c r="Q11" s="15"/>
      <c r="R11" s="16"/>
      <c r="S11" s="16"/>
      <c r="T11" s="16"/>
      <c r="U11" s="15"/>
      <c r="V11" s="17"/>
      <c r="W11" s="21">
        <f>SUM(J11:V11)</f>
        <v>0</v>
      </c>
    </row>
    <row r="12" spans="1:23" ht="15" customHeight="1" x14ac:dyDescent="0.25">
      <c r="A12" s="170" t="s">
        <v>41</v>
      </c>
      <c r="B12" s="111" t="s">
        <v>23</v>
      </c>
      <c r="C12" s="112" t="s">
        <v>24</v>
      </c>
      <c r="D12" s="112" t="s">
        <v>25</v>
      </c>
      <c r="E12" s="113" t="s">
        <v>4</v>
      </c>
      <c r="F12" s="114">
        <v>15</v>
      </c>
      <c r="G12" s="115">
        <v>0</v>
      </c>
      <c r="H12" s="133">
        <v>15</v>
      </c>
      <c r="I12" s="134">
        <v>15</v>
      </c>
      <c r="J12" s="18"/>
      <c r="K12" s="19"/>
      <c r="L12" s="19"/>
      <c r="M12" s="19"/>
      <c r="N12" s="9">
        <v>15</v>
      </c>
      <c r="O12" s="9"/>
      <c r="P12" s="9"/>
      <c r="Q12" s="9"/>
      <c r="R12" s="9"/>
      <c r="S12" s="9"/>
      <c r="T12" s="9"/>
      <c r="U12" s="20"/>
      <c r="V12" s="13"/>
      <c r="W12" s="21">
        <f t="shared" ref="W12:W24" si="0">SUM(J12:V12)</f>
        <v>15</v>
      </c>
    </row>
    <row r="13" spans="1:23" ht="15" customHeight="1" x14ac:dyDescent="0.25">
      <c r="A13" s="170" t="s">
        <v>41</v>
      </c>
      <c r="B13" s="135" t="s">
        <v>42</v>
      </c>
      <c r="C13" s="123" t="s">
        <v>43</v>
      </c>
      <c r="D13" s="136" t="s">
        <v>30</v>
      </c>
      <c r="E13" s="137" t="s">
        <v>4</v>
      </c>
      <c r="F13" s="138">
        <v>101</v>
      </c>
      <c r="G13" s="139">
        <v>0</v>
      </c>
      <c r="H13" s="140">
        <v>101</v>
      </c>
      <c r="I13" s="141">
        <v>101</v>
      </c>
      <c r="J13" s="9"/>
      <c r="K13" s="11"/>
      <c r="L13" s="11"/>
      <c r="M13" s="11"/>
      <c r="N13" s="9"/>
      <c r="O13" s="9"/>
      <c r="P13" s="9"/>
      <c r="Q13" s="23">
        <v>96.19</v>
      </c>
      <c r="R13" s="9"/>
      <c r="S13" s="9"/>
      <c r="T13" s="9"/>
      <c r="U13" s="9"/>
      <c r="V13" s="13">
        <v>4.8099999999999996</v>
      </c>
      <c r="W13" s="21">
        <f t="shared" si="0"/>
        <v>101</v>
      </c>
    </row>
    <row r="14" spans="1:23" ht="15" customHeight="1" x14ac:dyDescent="0.25">
      <c r="A14" s="170" t="s">
        <v>44</v>
      </c>
      <c r="B14" s="135" t="s">
        <v>27</v>
      </c>
      <c r="C14" s="123" t="s">
        <v>45</v>
      </c>
      <c r="D14" s="123" t="s">
        <v>46</v>
      </c>
      <c r="E14" s="113" t="s">
        <v>4</v>
      </c>
      <c r="F14" s="114">
        <v>116.6</v>
      </c>
      <c r="G14" s="115">
        <v>0</v>
      </c>
      <c r="H14" s="133">
        <v>116.6</v>
      </c>
      <c r="I14" s="126">
        <v>116.6</v>
      </c>
      <c r="J14" s="9"/>
      <c r="K14" s="11"/>
      <c r="L14" s="11"/>
      <c r="M14" s="11"/>
      <c r="N14" s="9"/>
      <c r="O14" s="9"/>
      <c r="P14" s="9"/>
      <c r="Q14" s="10"/>
      <c r="R14" s="9">
        <v>116.6</v>
      </c>
      <c r="S14" s="9"/>
      <c r="T14" s="9"/>
      <c r="U14" s="9"/>
      <c r="V14" s="13"/>
      <c r="W14" s="21">
        <f t="shared" si="0"/>
        <v>116.6</v>
      </c>
    </row>
    <row r="15" spans="1:23" ht="15" customHeight="1" x14ac:dyDescent="0.25">
      <c r="A15" s="170" t="s">
        <v>44</v>
      </c>
      <c r="B15" s="135" t="s">
        <v>27</v>
      </c>
      <c r="C15" s="123" t="s">
        <v>47</v>
      </c>
      <c r="D15" s="124" t="s">
        <v>48</v>
      </c>
      <c r="E15" s="113" t="s">
        <v>4</v>
      </c>
      <c r="F15" s="114">
        <v>466.84</v>
      </c>
      <c r="G15" s="115">
        <v>0</v>
      </c>
      <c r="H15" s="133">
        <v>466.84</v>
      </c>
      <c r="I15" s="126">
        <v>466.84</v>
      </c>
      <c r="J15" s="9"/>
      <c r="K15" s="11"/>
      <c r="L15" s="11"/>
      <c r="M15" s="11"/>
      <c r="N15" s="9"/>
      <c r="O15" s="9"/>
      <c r="P15" s="9"/>
      <c r="Q15" s="9"/>
      <c r="R15" s="9">
        <v>466.84</v>
      </c>
      <c r="S15" s="9"/>
      <c r="T15" s="9"/>
      <c r="U15" s="9"/>
      <c r="V15" s="13"/>
      <c r="W15" s="21">
        <f t="shared" si="0"/>
        <v>466.84</v>
      </c>
    </row>
    <row r="16" spans="1:23" ht="15" customHeight="1" x14ac:dyDescent="0.25">
      <c r="A16" s="170" t="s">
        <v>44</v>
      </c>
      <c r="B16" s="135" t="s">
        <v>27</v>
      </c>
      <c r="C16" s="123" t="s">
        <v>47</v>
      </c>
      <c r="D16" s="124" t="s">
        <v>49</v>
      </c>
      <c r="E16" s="113" t="s">
        <v>4</v>
      </c>
      <c r="F16" s="114">
        <v>4.7699999999999996</v>
      </c>
      <c r="G16" s="115">
        <v>0</v>
      </c>
      <c r="H16" s="133">
        <v>4.7699999999999996</v>
      </c>
      <c r="I16" s="126">
        <v>4.7699999999999996</v>
      </c>
      <c r="J16" s="9"/>
      <c r="K16" s="11"/>
      <c r="L16" s="11"/>
      <c r="M16" s="11"/>
      <c r="N16" s="9">
        <v>4.7699999999999996</v>
      </c>
      <c r="O16" s="9"/>
      <c r="P16" s="9"/>
      <c r="Q16" s="9"/>
      <c r="R16" s="9"/>
      <c r="S16" s="9"/>
      <c r="T16" s="9"/>
      <c r="U16" s="9"/>
      <c r="V16" s="13"/>
      <c r="W16" s="21">
        <f t="shared" si="0"/>
        <v>4.7699999999999996</v>
      </c>
    </row>
    <row r="17" spans="1:23" ht="15" customHeight="1" x14ac:dyDescent="0.25">
      <c r="A17" s="170" t="s">
        <v>44</v>
      </c>
      <c r="B17" s="135" t="s">
        <v>27</v>
      </c>
      <c r="C17" s="123" t="s">
        <v>47</v>
      </c>
      <c r="D17" s="124" t="s">
        <v>49</v>
      </c>
      <c r="E17" s="113" t="s">
        <v>4</v>
      </c>
      <c r="F17" s="114">
        <v>8.99</v>
      </c>
      <c r="G17" s="115">
        <v>0</v>
      </c>
      <c r="H17" s="133">
        <v>8.99</v>
      </c>
      <c r="I17" s="126">
        <v>8.99</v>
      </c>
      <c r="J17" s="9"/>
      <c r="K17" s="11"/>
      <c r="L17" s="11"/>
      <c r="M17" s="11"/>
      <c r="N17" s="9">
        <v>8.99</v>
      </c>
      <c r="O17" s="9"/>
      <c r="P17" s="9"/>
      <c r="Q17" s="9"/>
      <c r="R17" s="9"/>
      <c r="S17" s="9"/>
      <c r="T17" s="9"/>
      <c r="U17" s="9"/>
      <c r="V17" s="13"/>
      <c r="W17" s="21">
        <f t="shared" si="0"/>
        <v>8.99</v>
      </c>
    </row>
    <row r="18" spans="1:23" ht="15" customHeight="1" x14ac:dyDescent="0.25">
      <c r="A18" s="170" t="s">
        <v>44</v>
      </c>
      <c r="B18" s="135" t="s">
        <v>27</v>
      </c>
      <c r="C18" s="123" t="s">
        <v>47</v>
      </c>
      <c r="D18" s="142" t="s">
        <v>50</v>
      </c>
      <c r="E18" s="113" t="s">
        <v>4</v>
      </c>
      <c r="F18" s="114">
        <v>310.76</v>
      </c>
      <c r="G18" s="115">
        <v>0</v>
      </c>
      <c r="H18" s="133">
        <v>310.76</v>
      </c>
      <c r="I18" s="126">
        <v>310.76</v>
      </c>
      <c r="J18" s="9"/>
      <c r="K18" s="11"/>
      <c r="L18" s="11"/>
      <c r="M18" s="11"/>
      <c r="N18" s="9">
        <v>310.76</v>
      </c>
      <c r="O18" s="9"/>
      <c r="P18" s="9"/>
      <c r="Q18" s="9"/>
      <c r="R18" s="9"/>
      <c r="S18" s="9"/>
      <c r="T18" s="9"/>
      <c r="U18" s="9"/>
      <c r="V18" s="13"/>
      <c r="W18" s="21">
        <f t="shared" si="0"/>
        <v>310.76</v>
      </c>
    </row>
    <row r="19" spans="1:23" ht="15" customHeight="1" x14ac:dyDescent="0.25">
      <c r="A19" s="170" t="s">
        <v>44</v>
      </c>
      <c r="B19" s="135" t="s">
        <v>27</v>
      </c>
      <c r="C19" s="123" t="s">
        <v>47</v>
      </c>
      <c r="D19" s="143" t="s">
        <v>51</v>
      </c>
      <c r="E19" s="113" t="s">
        <v>4</v>
      </c>
      <c r="F19" s="114">
        <v>59.99</v>
      </c>
      <c r="G19" s="115">
        <v>0</v>
      </c>
      <c r="H19" s="133">
        <v>59.99</v>
      </c>
      <c r="I19" s="126">
        <v>59.99</v>
      </c>
      <c r="J19" s="9"/>
      <c r="K19" s="11"/>
      <c r="L19" s="11"/>
      <c r="M19" s="11"/>
      <c r="N19" s="9">
        <v>59.99</v>
      </c>
      <c r="O19" s="9"/>
      <c r="P19" s="9"/>
      <c r="Q19" s="9"/>
      <c r="R19" s="9"/>
      <c r="S19" s="9"/>
      <c r="T19" s="9"/>
      <c r="U19" s="9"/>
      <c r="V19" s="13"/>
      <c r="W19" s="21">
        <f t="shared" si="0"/>
        <v>59.99</v>
      </c>
    </row>
    <row r="20" spans="1:23" ht="15" customHeight="1" x14ac:dyDescent="0.25">
      <c r="A20" s="170" t="s">
        <v>52</v>
      </c>
      <c r="B20" s="135" t="s">
        <v>27</v>
      </c>
      <c r="C20" s="123" t="s">
        <v>28</v>
      </c>
      <c r="D20" s="124" t="s">
        <v>270</v>
      </c>
      <c r="E20" s="113" t="s">
        <v>4</v>
      </c>
      <c r="F20" s="114">
        <v>31.83</v>
      </c>
      <c r="G20" s="115">
        <v>0</v>
      </c>
      <c r="H20" s="133">
        <v>31.83</v>
      </c>
      <c r="I20" s="126">
        <v>31.83</v>
      </c>
      <c r="J20" s="9"/>
      <c r="K20" s="11"/>
      <c r="L20" s="11"/>
      <c r="M20" s="11"/>
      <c r="N20" s="9"/>
      <c r="O20" s="9"/>
      <c r="P20" s="9"/>
      <c r="Q20" s="9"/>
      <c r="R20" s="9"/>
      <c r="S20" s="9">
        <v>30.31</v>
      </c>
      <c r="T20" s="9"/>
      <c r="U20" s="9"/>
      <c r="V20" s="13">
        <v>1.52</v>
      </c>
      <c r="W20" s="21">
        <f t="shared" si="0"/>
        <v>31.83</v>
      </c>
    </row>
    <row r="21" spans="1:23" ht="15" customHeight="1" x14ac:dyDescent="0.25">
      <c r="A21" s="170" t="s">
        <v>52</v>
      </c>
      <c r="B21" s="135" t="s">
        <v>27</v>
      </c>
      <c r="C21" s="123" t="s">
        <v>54</v>
      </c>
      <c r="D21" s="124" t="s">
        <v>55</v>
      </c>
      <c r="E21" s="113" t="s">
        <v>4</v>
      </c>
      <c r="F21" s="114">
        <v>800</v>
      </c>
      <c r="G21" s="115">
        <v>0</v>
      </c>
      <c r="H21" s="133">
        <v>800</v>
      </c>
      <c r="I21" s="126">
        <v>800</v>
      </c>
      <c r="J21" s="9"/>
      <c r="K21" s="11"/>
      <c r="L21" s="11"/>
      <c r="M21" s="9">
        <v>800</v>
      </c>
      <c r="N21" s="9"/>
      <c r="O21" s="9"/>
      <c r="P21" s="9"/>
      <c r="Q21" s="9"/>
      <c r="R21" s="9"/>
      <c r="S21" s="9"/>
      <c r="T21" s="9"/>
      <c r="U21" s="9"/>
      <c r="V21" s="13"/>
      <c r="W21" s="21">
        <f t="shared" si="0"/>
        <v>800</v>
      </c>
    </row>
    <row r="22" spans="1:23" ht="15" customHeight="1" x14ac:dyDescent="0.25">
      <c r="A22" s="170" t="s">
        <v>52</v>
      </c>
      <c r="B22" s="135" t="s">
        <v>27</v>
      </c>
      <c r="C22" s="144" t="s">
        <v>56</v>
      </c>
      <c r="D22" s="124" t="s">
        <v>57</v>
      </c>
      <c r="E22" s="113" t="s">
        <v>4</v>
      </c>
      <c r="F22" s="114">
        <v>1000</v>
      </c>
      <c r="G22" s="115">
        <v>0</v>
      </c>
      <c r="H22" s="133">
        <v>1000</v>
      </c>
      <c r="I22" s="126">
        <v>1000</v>
      </c>
      <c r="J22" s="9"/>
      <c r="K22" s="11"/>
      <c r="L22" s="11"/>
      <c r="M22" s="9">
        <v>1000</v>
      </c>
      <c r="N22" s="9"/>
      <c r="O22" s="9"/>
      <c r="P22" s="9"/>
      <c r="Q22" s="9"/>
      <c r="R22" s="9"/>
      <c r="S22" s="9"/>
      <c r="T22" s="9"/>
      <c r="U22" s="9"/>
      <c r="V22" s="13"/>
      <c r="W22" s="21">
        <f t="shared" si="0"/>
        <v>1000</v>
      </c>
    </row>
    <row r="23" spans="1:23" ht="15" customHeight="1" x14ac:dyDescent="0.25">
      <c r="A23" s="170" t="s">
        <v>52</v>
      </c>
      <c r="B23" s="135" t="s">
        <v>27</v>
      </c>
      <c r="C23" s="123" t="s">
        <v>58</v>
      </c>
      <c r="D23" s="124" t="s">
        <v>57</v>
      </c>
      <c r="E23" s="113" t="s">
        <v>4</v>
      </c>
      <c r="F23" s="114">
        <v>1000</v>
      </c>
      <c r="G23" s="115">
        <v>0</v>
      </c>
      <c r="H23" s="133">
        <v>1000</v>
      </c>
      <c r="I23" s="126">
        <v>1000</v>
      </c>
      <c r="J23" s="9"/>
      <c r="K23" s="11"/>
      <c r="L23" s="11"/>
      <c r="M23" s="9">
        <v>1000</v>
      </c>
      <c r="N23" s="9"/>
      <c r="O23" s="9"/>
      <c r="P23" s="9"/>
      <c r="Q23" s="9"/>
      <c r="R23" s="9"/>
      <c r="S23" s="9"/>
      <c r="T23" s="9"/>
      <c r="U23" s="9"/>
      <c r="V23" s="13"/>
      <c r="W23" s="21">
        <f t="shared" si="0"/>
        <v>1000</v>
      </c>
    </row>
    <row r="24" spans="1:23" ht="15" customHeight="1" x14ac:dyDescent="0.25">
      <c r="A24" s="171" t="s">
        <v>121</v>
      </c>
      <c r="B24" s="127"/>
      <c r="C24" s="128"/>
      <c r="D24" s="129"/>
      <c r="E24" s="130"/>
      <c r="F24" s="131">
        <f>SUM(F12:F23)</f>
        <v>3915.7799999999997</v>
      </c>
      <c r="G24" s="132">
        <f>SUM(G12:G23)</f>
        <v>0</v>
      </c>
      <c r="H24" s="131">
        <f>SUM(H12:H23)</f>
        <v>3915.7799999999997</v>
      </c>
      <c r="I24" s="131"/>
      <c r="J24" s="16"/>
      <c r="K24" s="24"/>
      <c r="L24" s="24"/>
      <c r="M24" s="24"/>
      <c r="N24" s="16"/>
      <c r="O24" s="16"/>
      <c r="P24" s="16"/>
      <c r="Q24" s="16"/>
      <c r="R24" s="16"/>
      <c r="S24" s="16"/>
      <c r="T24" s="16"/>
      <c r="U24" s="16"/>
      <c r="V24" s="17"/>
      <c r="W24" s="21">
        <f t="shared" si="0"/>
        <v>0</v>
      </c>
    </row>
    <row r="25" spans="1:23" ht="15" customHeight="1" x14ac:dyDescent="0.25">
      <c r="A25" s="170" t="s">
        <v>59</v>
      </c>
      <c r="B25" s="111" t="s">
        <v>23</v>
      </c>
      <c r="C25" s="112" t="s">
        <v>24</v>
      </c>
      <c r="D25" s="112" t="s">
        <v>25</v>
      </c>
      <c r="E25" s="113" t="s">
        <v>4</v>
      </c>
      <c r="F25" s="145">
        <v>15</v>
      </c>
      <c r="G25" s="114">
        <v>0</v>
      </c>
      <c r="H25" s="145">
        <v>15</v>
      </c>
      <c r="I25" s="134">
        <v>15</v>
      </c>
      <c r="J25" s="18"/>
      <c r="K25" s="19"/>
      <c r="L25" s="19"/>
      <c r="M25" s="19"/>
      <c r="N25" s="9">
        <v>15</v>
      </c>
      <c r="O25" s="9"/>
      <c r="P25" s="9"/>
      <c r="Q25" s="9"/>
      <c r="R25" s="9"/>
      <c r="S25" s="9"/>
      <c r="T25" s="9"/>
      <c r="U25" s="9"/>
      <c r="V25" s="13"/>
      <c r="W25" s="21">
        <f t="shared" ref="W25:W39" si="1">SUM(J25:V25)</f>
        <v>15</v>
      </c>
    </row>
    <row r="26" spans="1:23" ht="15" customHeight="1" x14ac:dyDescent="0.25">
      <c r="A26" s="170" t="s">
        <v>59</v>
      </c>
      <c r="B26" s="135" t="s">
        <v>42</v>
      </c>
      <c r="C26" s="123" t="s">
        <v>43</v>
      </c>
      <c r="D26" s="136" t="s">
        <v>30</v>
      </c>
      <c r="E26" s="137" t="s">
        <v>4</v>
      </c>
      <c r="F26" s="146">
        <v>101</v>
      </c>
      <c r="G26" s="138">
        <v>0</v>
      </c>
      <c r="H26" s="146">
        <v>101</v>
      </c>
      <c r="I26" s="141">
        <v>101</v>
      </c>
      <c r="J26" s="9"/>
      <c r="K26" s="11"/>
      <c r="L26" s="11"/>
      <c r="M26" s="11"/>
      <c r="N26" s="9"/>
      <c r="O26" s="9"/>
      <c r="P26" s="9"/>
      <c r="Q26" s="23">
        <v>96.19</v>
      </c>
      <c r="R26" s="9"/>
      <c r="S26" s="9"/>
      <c r="T26" s="9"/>
      <c r="U26" s="9"/>
      <c r="V26" s="13">
        <v>4.8099999999999996</v>
      </c>
      <c r="W26" s="21">
        <f t="shared" si="1"/>
        <v>101</v>
      </c>
    </row>
    <row r="27" spans="1:23" ht="15" customHeight="1" x14ac:dyDescent="0.25">
      <c r="A27" s="172" t="s">
        <v>60</v>
      </c>
      <c r="B27" s="135" t="s">
        <v>27</v>
      </c>
      <c r="C27" s="123" t="s">
        <v>28</v>
      </c>
      <c r="D27" s="124" t="s">
        <v>53</v>
      </c>
      <c r="E27" s="113" t="s">
        <v>4</v>
      </c>
      <c r="F27" s="146">
        <v>32.89</v>
      </c>
      <c r="G27" s="114">
        <v>0</v>
      </c>
      <c r="H27" s="146">
        <v>32.89</v>
      </c>
      <c r="I27" s="126">
        <v>32.89</v>
      </c>
      <c r="J27" s="9"/>
      <c r="K27" s="11"/>
      <c r="L27" s="11"/>
      <c r="M27" s="11"/>
      <c r="N27" s="9"/>
      <c r="O27" s="9"/>
      <c r="P27" s="9"/>
      <c r="Q27" s="9"/>
      <c r="R27" s="9"/>
      <c r="S27" s="9">
        <v>31.37</v>
      </c>
      <c r="T27" s="9"/>
      <c r="U27" s="9"/>
      <c r="V27" s="13">
        <v>1.52</v>
      </c>
      <c r="W27" s="21">
        <f t="shared" si="1"/>
        <v>32.89</v>
      </c>
    </row>
    <row r="28" spans="1:23" s="46" customFormat="1" ht="15" customHeight="1" x14ac:dyDescent="0.25">
      <c r="A28" s="172" t="s">
        <v>60</v>
      </c>
      <c r="B28" s="135" t="s">
        <v>27</v>
      </c>
      <c r="C28" s="123" t="s">
        <v>28</v>
      </c>
      <c r="D28" s="136" t="s">
        <v>142</v>
      </c>
      <c r="E28" s="113" t="s">
        <v>4</v>
      </c>
      <c r="F28" s="125">
        <v>36.5</v>
      </c>
      <c r="G28" s="114">
        <v>0</v>
      </c>
      <c r="H28" s="125">
        <v>36.5</v>
      </c>
      <c r="I28" s="126">
        <v>36.5</v>
      </c>
      <c r="J28" s="9"/>
      <c r="K28" s="11"/>
      <c r="L28" s="11"/>
      <c r="M28" s="11"/>
      <c r="N28" s="9"/>
      <c r="O28" s="9"/>
      <c r="P28" s="9"/>
      <c r="Q28" s="9"/>
      <c r="R28" s="9"/>
      <c r="S28" s="9">
        <v>34.76</v>
      </c>
      <c r="T28" s="9"/>
      <c r="U28" s="9"/>
      <c r="V28" s="13">
        <v>1.74</v>
      </c>
      <c r="W28" s="21">
        <f t="shared" si="1"/>
        <v>36.5</v>
      </c>
    </row>
    <row r="29" spans="1:23" ht="15" customHeight="1" x14ac:dyDescent="0.25">
      <c r="A29" s="172" t="s">
        <v>60</v>
      </c>
      <c r="B29" s="135" t="s">
        <v>27</v>
      </c>
      <c r="C29" s="124" t="s">
        <v>61</v>
      </c>
      <c r="D29" s="124" t="s">
        <v>62</v>
      </c>
      <c r="E29" s="113" t="s">
        <v>4</v>
      </c>
      <c r="F29" s="125">
        <v>144</v>
      </c>
      <c r="G29" s="114">
        <v>0</v>
      </c>
      <c r="H29" s="125">
        <v>144</v>
      </c>
      <c r="I29" s="126">
        <v>144</v>
      </c>
      <c r="J29" s="9"/>
      <c r="K29" s="11"/>
      <c r="L29" s="11"/>
      <c r="M29" s="11"/>
      <c r="N29" s="9"/>
      <c r="O29" s="9"/>
      <c r="P29" s="9"/>
      <c r="Q29" s="9"/>
      <c r="R29" s="9"/>
      <c r="S29" s="9"/>
      <c r="T29" s="9"/>
      <c r="U29" s="9">
        <v>120</v>
      </c>
      <c r="V29" s="13">
        <v>24</v>
      </c>
      <c r="W29" s="21">
        <f t="shared" si="1"/>
        <v>144</v>
      </c>
    </row>
    <row r="30" spans="1:23" ht="15" customHeight="1" x14ac:dyDescent="0.25">
      <c r="A30" s="172" t="s">
        <v>63</v>
      </c>
      <c r="B30" s="135" t="s">
        <v>27</v>
      </c>
      <c r="C30" s="123" t="s">
        <v>45</v>
      </c>
      <c r="D30" s="124" t="s">
        <v>64</v>
      </c>
      <c r="E30" s="113" t="s">
        <v>4</v>
      </c>
      <c r="F30" s="125">
        <v>116.6</v>
      </c>
      <c r="G30" s="114">
        <v>0</v>
      </c>
      <c r="H30" s="125">
        <v>116.6</v>
      </c>
      <c r="I30" s="126">
        <v>116.6</v>
      </c>
      <c r="J30" s="9"/>
      <c r="K30" s="11"/>
      <c r="L30" s="11"/>
      <c r="M30" s="11"/>
      <c r="N30" s="9"/>
      <c r="O30" s="9"/>
      <c r="P30" s="9"/>
      <c r="Q30" s="9"/>
      <c r="R30" s="9">
        <v>116.6</v>
      </c>
      <c r="S30" s="9"/>
      <c r="T30" s="9"/>
      <c r="U30" s="9"/>
      <c r="V30" s="13"/>
      <c r="W30" s="21">
        <f t="shared" si="1"/>
        <v>116.6</v>
      </c>
    </row>
    <row r="31" spans="1:23" ht="15" customHeight="1" x14ac:dyDescent="0.25">
      <c r="A31" s="172" t="s">
        <v>63</v>
      </c>
      <c r="B31" s="135" t="s">
        <v>27</v>
      </c>
      <c r="C31" s="123" t="s">
        <v>47</v>
      </c>
      <c r="D31" s="124" t="s">
        <v>65</v>
      </c>
      <c r="E31" s="113" t="s">
        <v>4</v>
      </c>
      <c r="F31" s="125">
        <v>466.84</v>
      </c>
      <c r="G31" s="114">
        <v>0</v>
      </c>
      <c r="H31" s="125">
        <v>466.84</v>
      </c>
      <c r="I31" s="126">
        <v>466.84</v>
      </c>
      <c r="J31" s="9"/>
      <c r="K31" s="11"/>
      <c r="L31" s="11"/>
      <c r="M31" s="11"/>
      <c r="N31" s="9"/>
      <c r="O31" s="9"/>
      <c r="P31" s="9"/>
      <c r="Q31" s="9"/>
      <c r="R31" s="9">
        <v>466.84</v>
      </c>
      <c r="S31" s="9"/>
      <c r="T31" s="9"/>
      <c r="U31" s="9"/>
      <c r="V31" s="13"/>
      <c r="W31" s="21">
        <f t="shared" si="1"/>
        <v>466.84</v>
      </c>
    </row>
    <row r="32" spans="1:23" ht="15" customHeight="1" x14ac:dyDescent="0.25">
      <c r="A32" s="172" t="s">
        <v>63</v>
      </c>
      <c r="B32" s="135" t="s">
        <v>27</v>
      </c>
      <c r="C32" s="123" t="s">
        <v>47</v>
      </c>
      <c r="D32" s="124" t="s">
        <v>66</v>
      </c>
      <c r="E32" s="113" t="s">
        <v>4</v>
      </c>
      <c r="F32" s="125">
        <v>14.39</v>
      </c>
      <c r="G32" s="114">
        <v>0</v>
      </c>
      <c r="H32" s="125">
        <v>14.39</v>
      </c>
      <c r="I32" s="126">
        <v>14.39</v>
      </c>
      <c r="J32" s="9"/>
      <c r="K32" s="11"/>
      <c r="L32" s="11"/>
      <c r="M32" s="11"/>
      <c r="N32" s="9">
        <v>11.99</v>
      </c>
      <c r="O32" s="9"/>
      <c r="P32" s="9"/>
      <c r="Q32" s="9"/>
      <c r="R32" s="9"/>
      <c r="S32" s="9"/>
      <c r="T32" s="9"/>
      <c r="U32" s="9"/>
      <c r="V32" s="13">
        <v>2.4</v>
      </c>
      <c r="W32" s="21">
        <f t="shared" si="1"/>
        <v>14.39</v>
      </c>
    </row>
    <row r="33" spans="1:23" ht="15" customHeight="1" x14ac:dyDescent="0.25">
      <c r="A33" s="172" t="s">
        <v>63</v>
      </c>
      <c r="B33" s="135" t="s">
        <v>27</v>
      </c>
      <c r="C33" s="123" t="s">
        <v>67</v>
      </c>
      <c r="D33" s="124" t="s">
        <v>68</v>
      </c>
      <c r="E33" s="113" t="s">
        <v>4</v>
      </c>
      <c r="F33" s="125">
        <v>168.6</v>
      </c>
      <c r="G33" s="114">
        <v>0</v>
      </c>
      <c r="H33" s="125">
        <v>168.6</v>
      </c>
      <c r="I33" s="126">
        <v>168.6</v>
      </c>
      <c r="J33" s="9"/>
      <c r="K33" s="11"/>
      <c r="L33" s="11"/>
      <c r="M33" s="11"/>
      <c r="N33" s="9"/>
      <c r="O33" s="9"/>
      <c r="P33" s="9">
        <v>140.5</v>
      </c>
      <c r="Q33" s="9"/>
      <c r="R33" s="9"/>
      <c r="S33" s="9"/>
      <c r="T33" s="9"/>
      <c r="U33" s="9"/>
      <c r="V33" s="13">
        <v>28.1</v>
      </c>
      <c r="W33" s="21">
        <f t="shared" si="1"/>
        <v>168.6</v>
      </c>
    </row>
    <row r="34" spans="1:23" ht="15" customHeight="1" x14ac:dyDescent="0.25">
      <c r="A34" s="172" t="s">
        <v>130</v>
      </c>
      <c r="B34" s="135" t="s">
        <v>27</v>
      </c>
      <c r="C34" s="123" t="s">
        <v>47</v>
      </c>
      <c r="D34" s="124" t="s">
        <v>131</v>
      </c>
      <c r="E34" s="113" t="s">
        <v>4</v>
      </c>
      <c r="F34" s="125">
        <v>37.630000000000003</v>
      </c>
      <c r="G34" s="114">
        <v>0</v>
      </c>
      <c r="H34" s="125">
        <v>37.630000000000003</v>
      </c>
      <c r="I34" s="126">
        <v>37.630000000000003</v>
      </c>
      <c r="J34" s="9"/>
      <c r="K34" s="11"/>
      <c r="L34" s="45">
        <v>37.630000000000003</v>
      </c>
      <c r="M34" s="11"/>
      <c r="N34" s="9"/>
      <c r="O34" s="9"/>
      <c r="P34" s="9"/>
      <c r="Q34" s="9"/>
      <c r="R34" s="9"/>
      <c r="S34" s="9"/>
      <c r="T34" s="9"/>
      <c r="U34" s="9"/>
      <c r="V34" s="13"/>
      <c r="W34" s="21">
        <f t="shared" si="1"/>
        <v>37.630000000000003</v>
      </c>
    </row>
    <row r="35" spans="1:23" s="44" customFormat="1" ht="15" customHeight="1" x14ac:dyDescent="0.25">
      <c r="A35" s="172" t="s">
        <v>132</v>
      </c>
      <c r="B35" s="135" t="s">
        <v>27</v>
      </c>
      <c r="C35" s="123" t="s">
        <v>47</v>
      </c>
      <c r="D35" s="124" t="s">
        <v>133</v>
      </c>
      <c r="E35" s="113" t="s">
        <v>4</v>
      </c>
      <c r="F35" s="125">
        <v>16.3</v>
      </c>
      <c r="G35" s="114">
        <v>0</v>
      </c>
      <c r="H35" s="125">
        <v>16.3</v>
      </c>
      <c r="I35" s="126">
        <v>16.3</v>
      </c>
      <c r="J35" s="9"/>
      <c r="K35" s="11"/>
      <c r="L35" s="45"/>
      <c r="M35" s="11"/>
      <c r="N35" s="9">
        <v>16.3</v>
      </c>
      <c r="O35" s="9"/>
      <c r="P35" s="9"/>
      <c r="Q35" s="9"/>
      <c r="R35" s="9"/>
      <c r="S35" s="9"/>
      <c r="T35" s="9"/>
      <c r="U35" s="9"/>
      <c r="V35" s="13"/>
      <c r="W35" s="21">
        <f t="shared" si="1"/>
        <v>16.3</v>
      </c>
    </row>
    <row r="36" spans="1:23" s="44" customFormat="1" ht="15" customHeight="1" x14ac:dyDescent="0.25">
      <c r="A36" s="172" t="s">
        <v>132</v>
      </c>
      <c r="B36" s="135" t="s">
        <v>27</v>
      </c>
      <c r="C36" s="123" t="s">
        <v>29</v>
      </c>
      <c r="D36" s="124" t="s">
        <v>134</v>
      </c>
      <c r="E36" s="113" t="s">
        <v>4</v>
      </c>
      <c r="F36" s="125">
        <v>17.38</v>
      </c>
      <c r="G36" s="114">
        <v>0</v>
      </c>
      <c r="H36" s="125">
        <v>17.38</v>
      </c>
      <c r="I36" s="126">
        <v>17.38</v>
      </c>
      <c r="J36" s="9"/>
      <c r="K36" s="11"/>
      <c r="L36" s="45"/>
      <c r="M36" s="11"/>
      <c r="N36" s="9"/>
      <c r="O36" s="9"/>
      <c r="P36" s="9"/>
      <c r="Q36" s="9">
        <v>16.47</v>
      </c>
      <c r="R36" s="9"/>
      <c r="S36" s="9"/>
      <c r="T36" s="9"/>
      <c r="U36" s="9"/>
      <c r="V36" s="13">
        <v>0.91</v>
      </c>
      <c r="W36" s="21">
        <f t="shared" si="1"/>
        <v>17.38</v>
      </c>
    </row>
    <row r="37" spans="1:23" ht="15" customHeight="1" x14ac:dyDescent="0.3">
      <c r="A37" s="172" t="s">
        <v>127</v>
      </c>
      <c r="B37" s="135" t="s">
        <v>27</v>
      </c>
      <c r="C37" s="123" t="s">
        <v>45</v>
      </c>
      <c r="D37" s="123" t="s">
        <v>135</v>
      </c>
      <c r="E37" s="113" t="s">
        <v>4</v>
      </c>
      <c r="F37" s="125">
        <v>116.8</v>
      </c>
      <c r="G37" s="114">
        <v>0</v>
      </c>
      <c r="H37" s="125">
        <v>116.8</v>
      </c>
      <c r="I37" s="126">
        <v>116.8</v>
      </c>
      <c r="J37" s="9"/>
      <c r="K37" s="11"/>
      <c r="L37" s="11"/>
      <c r="M37" s="11"/>
      <c r="N37" s="12"/>
      <c r="O37" s="12"/>
      <c r="P37" s="12"/>
      <c r="Q37" s="12"/>
      <c r="R37" s="9">
        <v>116.8</v>
      </c>
      <c r="S37" s="9"/>
      <c r="T37" s="9"/>
      <c r="U37" s="9"/>
      <c r="V37" s="13"/>
      <c r="W37" s="21">
        <f t="shared" si="1"/>
        <v>116.8</v>
      </c>
    </row>
    <row r="38" spans="1:23" ht="15" customHeight="1" x14ac:dyDescent="0.3">
      <c r="A38" s="172" t="s">
        <v>127</v>
      </c>
      <c r="B38" s="135" t="s">
        <v>27</v>
      </c>
      <c r="C38" s="123" t="s">
        <v>47</v>
      </c>
      <c r="D38" s="124" t="s">
        <v>136</v>
      </c>
      <c r="E38" s="113" t="s">
        <v>4</v>
      </c>
      <c r="F38" s="125">
        <v>466.64</v>
      </c>
      <c r="G38" s="114">
        <v>0</v>
      </c>
      <c r="H38" s="125">
        <v>466.64</v>
      </c>
      <c r="I38" s="126">
        <v>466.64</v>
      </c>
      <c r="J38" s="9"/>
      <c r="K38" s="11"/>
      <c r="L38" s="11"/>
      <c r="M38" s="11"/>
      <c r="N38" s="12"/>
      <c r="O38" s="12"/>
      <c r="P38" s="12"/>
      <c r="Q38" s="12"/>
      <c r="R38" s="9">
        <v>466.64</v>
      </c>
      <c r="S38" s="9"/>
      <c r="T38" s="9"/>
      <c r="U38" s="9"/>
      <c r="V38" s="13"/>
      <c r="W38" s="21">
        <f t="shared" si="1"/>
        <v>466.64</v>
      </c>
    </row>
    <row r="39" spans="1:23" ht="15" customHeight="1" x14ac:dyDescent="0.25">
      <c r="A39" s="171" t="s">
        <v>127</v>
      </c>
      <c r="B39" s="127"/>
      <c r="C39" s="128"/>
      <c r="D39" s="129"/>
      <c r="E39" s="130"/>
      <c r="F39" s="131">
        <f>SUM(F25:F38)</f>
        <v>1750.5700000000002</v>
      </c>
      <c r="G39" s="131">
        <f>SUM(G12:G38)</f>
        <v>0</v>
      </c>
      <c r="H39" s="131">
        <f>SUM(H25:H38)</f>
        <v>1750.5700000000002</v>
      </c>
      <c r="I39" s="131"/>
      <c r="J39" s="15"/>
      <c r="K39" s="14"/>
      <c r="L39" s="14"/>
      <c r="M39" s="14"/>
      <c r="N39" s="16"/>
      <c r="O39" s="16"/>
      <c r="P39" s="16"/>
      <c r="Q39" s="16"/>
      <c r="R39" s="16"/>
      <c r="S39" s="16"/>
      <c r="T39" s="16"/>
      <c r="U39" s="16"/>
      <c r="V39" s="17"/>
      <c r="W39" s="21">
        <f t="shared" si="1"/>
        <v>0</v>
      </c>
    </row>
    <row r="40" spans="1:23" ht="15" customHeight="1" x14ac:dyDescent="0.25">
      <c r="A40" s="170" t="s">
        <v>137</v>
      </c>
      <c r="B40" s="111" t="s">
        <v>23</v>
      </c>
      <c r="C40" s="112" t="s">
        <v>24</v>
      </c>
      <c r="D40" s="112" t="s">
        <v>25</v>
      </c>
      <c r="E40" s="113" t="s">
        <v>4</v>
      </c>
      <c r="F40" s="147">
        <v>15</v>
      </c>
      <c r="G40" s="114">
        <v>0</v>
      </c>
      <c r="H40" s="147">
        <f>F40+G40</f>
        <v>15</v>
      </c>
      <c r="I40" s="134">
        <v>15</v>
      </c>
      <c r="J40" s="18"/>
      <c r="K40" s="19"/>
      <c r="L40" s="19"/>
      <c r="M40" s="19"/>
      <c r="N40" s="9">
        <v>15</v>
      </c>
      <c r="O40" s="9"/>
      <c r="P40" s="9"/>
      <c r="Q40" s="9"/>
      <c r="R40" s="9"/>
      <c r="S40" s="9"/>
      <c r="T40" s="9"/>
      <c r="U40" s="9"/>
      <c r="V40" s="13"/>
      <c r="W40" s="21">
        <f t="shared" ref="W40:W46" si="2">SUM(J40:V40)</f>
        <v>15</v>
      </c>
    </row>
    <row r="41" spans="1:23" ht="15" customHeight="1" x14ac:dyDescent="0.25">
      <c r="A41" s="170" t="s">
        <v>137</v>
      </c>
      <c r="B41" s="135" t="s">
        <v>42</v>
      </c>
      <c r="C41" s="123" t="s">
        <v>43</v>
      </c>
      <c r="D41" s="136" t="s">
        <v>30</v>
      </c>
      <c r="E41" s="137" t="s">
        <v>4</v>
      </c>
      <c r="F41" s="146">
        <v>101</v>
      </c>
      <c r="G41" s="138">
        <v>0</v>
      </c>
      <c r="H41" s="146">
        <v>101</v>
      </c>
      <c r="I41" s="141">
        <v>101</v>
      </c>
      <c r="J41" s="9"/>
      <c r="K41" s="11"/>
      <c r="L41" s="11"/>
      <c r="M41" s="11"/>
      <c r="N41" s="9"/>
      <c r="O41" s="9"/>
      <c r="P41" s="9"/>
      <c r="Q41" s="23">
        <v>96.19</v>
      </c>
      <c r="R41" s="9"/>
      <c r="S41" s="9"/>
      <c r="T41" s="9"/>
      <c r="U41" s="9"/>
      <c r="V41" s="13">
        <v>4.8099999999999996</v>
      </c>
      <c r="W41" s="21">
        <f t="shared" si="2"/>
        <v>101</v>
      </c>
    </row>
    <row r="42" spans="1:23" ht="15" customHeight="1" x14ac:dyDescent="0.25">
      <c r="A42" s="172" t="s">
        <v>138</v>
      </c>
      <c r="B42" s="135" t="s">
        <v>27</v>
      </c>
      <c r="C42" s="123" t="s">
        <v>139</v>
      </c>
      <c r="D42" s="124" t="s">
        <v>140</v>
      </c>
      <c r="E42" s="113" t="s">
        <v>4</v>
      </c>
      <c r="F42" s="125">
        <v>180</v>
      </c>
      <c r="G42" s="114">
        <v>0</v>
      </c>
      <c r="H42" s="125">
        <v>180</v>
      </c>
      <c r="I42" s="126">
        <v>180</v>
      </c>
      <c r="J42" s="9"/>
      <c r="K42" s="11"/>
      <c r="L42" s="11"/>
      <c r="M42" s="11"/>
      <c r="N42" s="9">
        <v>150</v>
      </c>
      <c r="O42" s="9"/>
      <c r="P42" s="9"/>
      <c r="Q42" s="9"/>
      <c r="R42" s="9"/>
      <c r="S42" s="9"/>
      <c r="T42" s="9"/>
      <c r="U42" s="9"/>
      <c r="V42" s="13">
        <v>30</v>
      </c>
      <c r="W42" s="21">
        <f t="shared" si="2"/>
        <v>180</v>
      </c>
    </row>
    <row r="43" spans="1:23" ht="15" customHeight="1" x14ac:dyDescent="0.25">
      <c r="A43" s="172" t="s">
        <v>141</v>
      </c>
      <c r="B43" s="135" t="s">
        <v>27</v>
      </c>
      <c r="C43" s="123" t="s">
        <v>31</v>
      </c>
      <c r="D43" s="124" t="s">
        <v>32</v>
      </c>
      <c r="E43" s="113" t="s">
        <v>4</v>
      </c>
      <c r="F43" s="125">
        <v>27.74</v>
      </c>
      <c r="G43" s="114">
        <v>0</v>
      </c>
      <c r="H43" s="125">
        <v>27.74</v>
      </c>
      <c r="I43" s="126">
        <v>27.74</v>
      </c>
      <c r="J43" s="9"/>
      <c r="K43" s="11"/>
      <c r="L43" s="11"/>
      <c r="M43" s="11"/>
      <c r="N43" s="9"/>
      <c r="O43" s="9"/>
      <c r="P43" s="9"/>
      <c r="Q43" s="9">
        <v>27.74</v>
      </c>
      <c r="R43" s="9"/>
      <c r="S43" s="9"/>
      <c r="T43" s="9"/>
      <c r="U43" s="9"/>
      <c r="V43" s="13"/>
      <c r="W43" s="21">
        <f t="shared" si="2"/>
        <v>27.74</v>
      </c>
    </row>
    <row r="44" spans="1:23" ht="15" customHeight="1" x14ac:dyDescent="0.25">
      <c r="A44" s="172" t="s">
        <v>141</v>
      </c>
      <c r="B44" s="135" t="s">
        <v>27</v>
      </c>
      <c r="C44" s="123" t="s">
        <v>31</v>
      </c>
      <c r="D44" s="124" t="s">
        <v>33</v>
      </c>
      <c r="E44" s="113" t="s">
        <v>4</v>
      </c>
      <c r="F44" s="125">
        <v>87.24</v>
      </c>
      <c r="G44" s="114">
        <v>0</v>
      </c>
      <c r="H44" s="125">
        <v>87.24</v>
      </c>
      <c r="I44" s="126">
        <v>87.24</v>
      </c>
      <c r="J44" s="9">
        <v>87.24</v>
      </c>
      <c r="K44" s="11"/>
      <c r="L44" s="11"/>
      <c r="M44" s="11"/>
      <c r="N44" s="9"/>
      <c r="O44" s="9"/>
      <c r="P44" s="9"/>
      <c r="Q44" s="9"/>
      <c r="R44" s="9"/>
      <c r="S44" s="9"/>
      <c r="T44" s="9"/>
      <c r="U44" s="9"/>
      <c r="V44" s="13"/>
      <c r="W44" s="21">
        <f t="shared" si="2"/>
        <v>87.24</v>
      </c>
    </row>
    <row r="45" spans="1:23" ht="15" customHeight="1" x14ac:dyDescent="0.25">
      <c r="A45" s="172" t="s">
        <v>143</v>
      </c>
      <c r="B45" s="135" t="s">
        <v>27</v>
      </c>
      <c r="C45" s="148" t="s">
        <v>144</v>
      </c>
      <c r="D45" s="124" t="s">
        <v>145</v>
      </c>
      <c r="E45" s="113" t="s">
        <v>4</v>
      </c>
      <c r="F45" s="125">
        <v>420</v>
      </c>
      <c r="G45" s="114">
        <v>0</v>
      </c>
      <c r="H45" s="125">
        <v>420</v>
      </c>
      <c r="I45" s="126">
        <v>420</v>
      </c>
      <c r="J45" s="9"/>
      <c r="K45" s="11"/>
      <c r="L45" s="11"/>
      <c r="M45" s="11"/>
      <c r="N45" s="9">
        <v>350</v>
      </c>
      <c r="O45" s="9"/>
      <c r="P45" s="9"/>
      <c r="Q45" s="9"/>
      <c r="R45" s="9"/>
      <c r="S45" s="9"/>
      <c r="T45" s="9"/>
      <c r="U45" s="9"/>
      <c r="V45" s="13">
        <v>70</v>
      </c>
      <c r="W45" s="21">
        <f t="shared" si="2"/>
        <v>420</v>
      </c>
    </row>
    <row r="46" spans="1:23" ht="15" customHeight="1" x14ac:dyDescent="0.25">
      <c r="A46" s="171" t="s">
        <v>69</v>
      </c>
      <c r="B46" s="127"/>
      <c r="C46" s="149"/>
      <c r="D46" s="129"/>
      <c r="E46" s="130"/>
      <c r="F46" s="131">
        <f>SUM(F40:F45)</f>
        <v>830.98</v>
      </c>
      <c r="G46" s="131">
        <f>SUM(G40:G45)</f>
        <v>0</v>
      </c>
      <c r="H46" s="131">
        <f t="shared" ref="H46" si="3">SUM(H40:H45)</f>
        <v>830.98</v>
      </c>
      <c r="I46" s="131"/>
      <c r="J46" s="15"/>
      <c r="K46" s="14"/>
      <c r="L46" s="14"/>
      <c r="M46" s="14"/>
      <c r="N46" s="16"/>
      <c r="O46" s="16"/>
      <c r="P46" s="16"/>
      <c r="Q46" s="16"/>
      <c r="R46" s="16"/>
      <c r="S46" s="16"/>
      <c r="T46" s="16"/>
      <c r="U46" s="16"/>
      <c r="V46" s="17"/>
      <c r="W46" s="21">
        <f t="shared" si="2"/>
        <v>0</v>
      </c>
    </row>
    <row r="47" spans="1:23" ht="15" customHeight="1" x14ac:dyDescent="0.25">
      <c r="A47" s="170" t="s">
        <v>146</v>
      </c>
      <c r="B47" s="111" t="s">
        <v>23</v>
      </c>
      <c r="C47" s="112" t="s">
        <v>24</v>
      </c>
      <c r="D47" s="112" t="s">
        <v>25</v>
      </c>
      <c r="E47" s="150" t="s">
        <v>4</v>
      </c>
      <c r="F47" s="147">
        <v>15</v>
      </c>
      <c r="G47" s="114">
        <v>0</v>
      </c>
      <c r="H47" s="147">
        <f>F47+G47</f>
        <v>15</v>
      </c>
      <c r="I47" s="134">
        <v>15</v>
      </c>
      <c r="J47" s="18"/>
      <c r="K47" s="19"/>
      <c r="L47" s="19"/>
      <c r="M47" s="19"/>
      <c r="N47" s="9">
        <v>15</v>
      </c>
      <c r="O47" s="9"/>
      <c r="P47" s="9"/>
      <c r="Q47" s="9"/>
      <c r="R47" s="9"/>
      <c r="S47" s="9"/>
      <c r="T47" s="9"/>
      <c r="U47" s="9"/>
      <c r="V47" s="13"/>
      <c r="W47" s="21">
        <f t="shared" ref="W47:W67" si="4">SUM(J47:V47)</f>
        <v>15</v>
      </c>
    </row>
    <row r="48" spans="1:23" ht="15" customHeight="1" x14ac:dyDescent="0.25">
      <c r="A48" s="170" t="s">
        <v>146</v>
      </c>
      <c r="B48" s="135" t="s">
        <v>42</v>
      </c>
      <c r="C48" s="123" t="s">
        <v>43</v>
      </c>
      <c r="D48" s="136" t="s">
        <v>30</v>
      </c>
      <c r="E48" s="151"/>
      <c r="F48" s="146">
        <v>101</v>
      </c>
      <c r="G48" s="138">
        <v>0</v>
      </c>
      <c r="H48" s="145">
        <f t="shared" ref="H48:H73" si="5">F48+G48</f>
        <v>101</v>
      </c>
      <c r="I48" s="141">
        <v>101</v>
      </c>
      <c r="J48" s="9"/>
      <c r="K48" s="11"/>
      <c r="L48" s="11"/>
      <c r="M48" s="11"/>
      <c r="N48" s="9"/>
      <c r="O48" s="9"/>
      <c r="P48" s="9"/>
      <c r="Q48" s="23">
        <v>96.19</v>
      </c>
      <c r="R48" s="9"/>
      <c r="S48" s="9"/>
      <c r="T48" s="9"/>
      <c r="U48" s="9"/>
      <c r="V48" s="13">
        <v>4.8099999999999996</v>
      </c>
      <c r="W48" s="21">
        <f t="shared" si="4"/>
        <v>101</v>
      </c>
    </row>
    <row r="49" spans="1:41" ht="15" customHeight="1" x14ac:dyDescent="0.25">
      <c r="A49" s="172" t="s">
        <v>147</v>
      </c>
      <c r="B49" s="135" t="s">
        <v>27</v>
      </c>
      <c r="C49" s="152" t="s">
        <v>45</v>
      </c>
      <c r="D49" s="124" t="s">
        <v>148</v>
      </c>
      <c r="E49" s="150" t="s">
        <v>4</v>
      </c>
      <c r="F49" s="125">
        <v>121.4</v>
      </c>
      <c r="G49" s="114">
        <v>0</v>
      </c>
      <c r="H49" s="147">
        <f t="shared" si="5"/>
        <v>121.4</v>
      </c>
      <c r="I49" s="126">
        <v>121.4</v>
      </c>
      <c r="J49" s="9"/>
      <c r="K49" s="11"/>
      <c r="L49" s="11"/>
      <c r="M49" s="11"/>
      <c r="N49" s="9"/>
      <c r="O49" s="9"/>
      <c r="P49" s="9"/>
      <c r="Q49" s="9"/>
      <c r="R49" s="9">
        <v>121.4</v>
      </c>
      <c r="S49" s="9"/>
      <c r="T49" s="9"/>
      <c r="U49" s="9"/>
      <c r="V49" s="13"/>
      <c r="W49" s="21">
        <f t="shared" si="4"/>
        <v>121.4</v>
      </c>
    </row>
    <row r="50" spans="1:41" ht="15" customHeight="1" x14ac:dyDescent="0.25">
      <c r="A50" s="172" t="s">
        <v>147</v>
      </c>
      <c r="B50" s="135" t="s">
        <v>27</v>
      </c>
      <c r="C50" s="152" t="s">
        <v>47</v>
      </c>
      <c r="D50" s="124" t="s">
        <v>149</v>
      </c>
      <c r="E50" s="150" t="s">
        <v>4</v>
      </c>
      <c r="F50" s="125">
        <v>485.96</v>
      </c>
      <c r="G50" s="114">
        <v>0</v>
      </c>
      <c r="H50" s="147">
        <f t="shared" si="5"/>
        <v>485.96</v>
      </c>
      <c r="I50" s="126">
        <v>485.96</v>
      </c>
      <c r="J50" s="9"/>
      <c r="K50" s="11"/>
      <c r="L50" s="11"/>
      <c r="M50" s="11"/>
      <c r="N50" s="9"/>
      <c r="O50" s="9"/>
      <c r="P50" s="9"/>
      <c r="Q50" s="9"/>
      <c r="R50" s="9">
        <v>485.96</v>
      </c>
      <c r="S50" s="9"/>
      <c r="T50" s="9"/>
      <c r="U50" s="9"/>
      <c r="V50" s="13"/>
      <c r="W50" s="21">
        <f t="shared" si="4"/>
        <v>485.96</v>
      </c>
    </row>
    <row r="51" spans="1:41" ht="15" customHeight="1" x14ac:dyDescent="0.25">
      <c r="A51" s="172" t="s">
        <v>147</v>
      </c>
      <c r="B51" s="135" t="s">
        <v>27</v>
      </c>
      <c r="C51" s="152" t="s">
        <v>47</v>
      </c>
      <c r="D51" s="153" t="s">
        <v>200</v>
      </c>
      <c r="E51" s="150" t="s">
        <v>4</v>
      </c>
      <c r="F51" s="125">
        <v>4</v>
      </c>
      <c r="G51" s="114">
        <v>0</v>
      </c>
      <c r="H51" s="147">
        <f t="shared" si="5"/>
        <v>4</v>
      </c>
      <c r="I51" s="126">
        <v>4</v>
      </c>
      <c r="J51" s="9"/>
      <c r="K51" s="11"/>
      <c r="L51" s="11"/>
      <c r="M51" s="11"/>
      <c r="N51" s="9">
        <v>4</v>
      </c>
      <c r="O51" s="9"/>
      <c r="P51" s="9"/>
      <c r="Q51" s="9"/>
      <c r="R51" s="9"/>
      <c r="S51" s="9"/>
      <c r="T51" s="9"/>
      <c r="U51" s="9"/>
      <c r="V51" s="13"/>
      <c r="W51" s="21">
        <f t="shared" si="4"/>
        <v>4</v>
      </c>
    </row>
    <row r="52" spans="1:41" s="47" customFormat="1" ht="15" customHeight="1" x14ac:dyDescent="0.25">
      <c r="A52" s="172" t="s">
        <v>150</v>
      </c>
      <c r="B52" s="135" t="s">
        <v>27</v>
      </c>
      <c r="C52" s="154" t="s">
        <v>151</v>
      </c>
      <c r="D52" s="153" t="s">
        <v>152</v>
      </c>
      <c r="E52" s="150" t="s">
        <v>4</v>
      </c>
      <c r="F52" s="125">
        <v>20</v>
      </c>
      <c r="G52" s="114">
        <v>0</v>
      </c>
      <c r="H52" s="147">
        <f t="shared" si="5"/>
        <v>20</v>
      </c>
      <c r="I52" s="126">
        <v>20</v>
      </c>
      <c r="J52" s="9"/>
      <c r="K52" s="11"/>
      <c r="L52" s="11"/>
      <c r="M52" s="9">
        <v>20</v>
      </c>
      <c r="N52" s="9"/>
      <c r="O52" s="9"/>
      <c r="P52" s="9"/>
      <c r="Q52" s="9"/>
      <c r="R52" s="9"/>
      <c r="S52" s="9"/>
      <c r="T52" s="9"/>
      <c r="U52" s="9"/>
      <c r="V52" s="13"/>
      <c r="W52" s="21">
        <f t="shared" si="4"/>
        <v>20</v>
      </c>
    </row>
    <row r="53" spans="1:41" s="47" customFormat="1" ht="15" customHeight="1" x14ac:dyDescent="0.25">
      <c r="A53" s="173" t="s">
        <v>150</v>
      </c>
      <c r="B53" s="155" t="s">
        <v>27</v>
      </c>
      <c r="C53" s="156" t="s">
        <v>28</v>
      </c>
      <c r="D53" s="157" t="s">
        <v>153</v>
      </c>
      <c r="E53" s="150" t="s">
        <v>4</v>
      </c>
      <c r="F53" s="146">
        <v>28.22</v>
      </c>
      <c r="G53" s="114">
        <v>0</v>
      </c>
      <c r="H53" s="147">
        <f t="shared" si="5"/>
        <v>28.22</v>
      </c>
      <c r="I53" s="141">
        <v>28.22</v>
      </c>
      <c r="J53" s="9"/>
      <c r="K53" s="11"/>
      <c r="L53" s="11"/>
      <c r="M53" s="11"/>
      <c r="N53" s="9"/>
      <c r="O53" s="9"/>
      <c r="P53" s="9"/>
      <c r="Q53" s="9"/>
      <c r="R53" s="9"/>
      <c r="S53" s="50">
        <v>26.65</v>
      </c>
      <c r="T53" s="9"/>
      <c r="U53" s="9"/>
      <c r="V53" s="96">
        <v>1.57</v>
      </c>
      <c r="W53" s="68">
        <f t="shared" si="4"/>
        <v>28.22</v>
      </c>
      <c r="Y53" s="22"/>
    </row>
    <row r="54" spans="1:41" s="47" customFormat="1" ht="15" customHeight="1" x14ac:dyDescent="0.25">
      <c r="A54" s="172" t="s">
        <v>154</v>
      </c>
      <c r="B54" s="135" t="s">
        <v>27</v>
      </c>
      <c r="C54" s="154" t="s">
        <v>155</v>
      </c>
      <c r="D54" s="153" t="s">
        <v>156</v>
      </c>
      <c r="E54" s="150" t="s">
        <v>4</v>
      </c>
      <c r="F54" s="146">
        <v>25</v>
      </c>
      <c r="G54" s="114">
        <v>0</v>
      </c>
      <c r="H54" s="147">
        <f t="shared" si="5"/>
        <v>25</v>
      </c>
      <c r="I54" s="126">
        <v>25</v>
      </c>
      <c r="J54" s="9">
        <v>25</v>
      </c>
      <c r="K54" s="11"/>
      <c r="L54" s="11"/>
      <c r="M54" s="11"/>
      <c r="N54" s="9"/>
      <c r="O54" s="9"/>
      <c r="P54" s="9"/>
      <c r="Q54" s="9"/>
      <c r="R54" s="9"/>
      <c r="S54" s="9"/>
      <c r="T54" s="9"/>
      <c r="U54" s="9"/>
      <c r="V54" s="13"/>
      <c r="W54" s="21">
        <f t="shared" si="4"/>
        <v>25</v>
      </c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ht="15" customHeight="1" x14ac:dyDescent="0.25">
      <c r="A55" s="171" t="s">
        <v>70</v>
      </c>
      <c r="B55" s="127"/>
      <c r="C55" s="158"/>
      <c r="D55" s="129"/>
      <c r="E55" s="130"/>
      <c r="F55" s="131">
        <f>SUM(F47:F54)</f>
        <v>800.58</v>
      </c>
      <c r="G55" s="131">
        <f>SUM(G47:G54)</f>
        <v>0</v>
      </c>
      <c r="H55" s="131">
        <f t="shared" si="5"/>
        <v>800.58</v>
      </c>
      <c r="I55" s="131"/>
      <c r="J55" s="15"/>
      <c r="K55" s="14"/>
      <c r="L55" s="14"/>
      <c r="M55" s="14"/>
      <c r="N55" s="16"/>
      <c r="O55" s="16"/>
      <c r="P55" s="16"/>
      <c r="Q55" s="16"/>
      <c r="R55" s="16"/>
      <c r="S55" s="16"/>
      <c r="T55" s="16"/>
      <c r="U55" s="16"/>
      <c r="V55" s="17"/>
      <c r="W55" s="21">
        <f t="shared" si="4"/>
        <v>0</v>
      </c>
    </row>
    <row r="56" spans="1:41" ht="15" customHeight="1" x14ac:dyDescent="0.25">
      <c r="A56" s="170" t="s">
        <v>157</v>
      </c>
      <c r="B56" s="111" t="s">
        <v>23</v>
      </c>
      <c r="C56" s="112" t="s">
        <v>24</v>
      </c>
      <c r="D56" s="112" t="s">
        <v>25</v>
      </c>
      <c r="E56" s="150" t="s">
        <v>4</v>
      </c>
      <c r="F56" s="125">
        <v>15</v>
      </c>
      <c r="G56" s="114">
        <v>0</v>
      </c>
      <c r="H56" s="145">
        <f t="shared" si="5"/>
        <v>15</v>
      </c>
      <c r="I56" s="134">
        <v>15</v>
      </c>
      <c r="J56" s="18"/>
      <c r="K56" s="19"/>
      <c r="L56" s="19"/>
      <c r="M56" s="19"/>
      <c r="N56" s="9">
        <v>15</v>
      </c>
      <c r="O56" s="9"/>
      <c r="P56" s="9"/>
      <c r="Q56" s="9"/>
      <c r="R56" s="9"/>
      <c r="S56" s="9"/>
      <c r="T56" s="9"/>
      <c r="U56" s="9"/>
      <c r="V56" s="13"/>
      <c r="W56" s="21">
        <f t="shared" si="4"/>
        <v>15</v>
      </c>
    </row>
    <row r="57" spans="1:41" ht="15" customHeight="1" x14ac:dyDescent="0.25">
      <c r="A57" s="170" t="s">
        <v>157</v>
      </c>
      <c r="B57" s="135" t="s">
        <v>42</v>
      </c>
      <c r="C57" s="123" t="s">
        <v>43</v>
      </c>
      <c r="D57" s="136" t="s">
        <v>30</v>
      </c>
      <c r="E57" s="151" t="s">
        <v>4</v>
      </c>
      <c r="F57" s="146">
        <v>101</v>
      </c>
      <c r="G57" s="138">
        <v>0</v>
      </c>
      <c r="H57" s="145">
        <f t="shared" si="5"/>
        <v>101</v>
      </c>
      <c r="I57" s="141">
        <v>101</v>
      </c>
      <c r="J57" s="9"/>
      <c r="K57" s="11"/>
      <c r="L57" s="11"/>
      <c r="M57" s="11"/>
      <c r="N57" s="9"/>
      <c r="O57" s="9"/>
      <c r="P57" s="9"/>
      <c r="Q57" s="23">
        <v>96.19</v>
      </c>
      <c r="R57" s="9"/>
      <c r="S57" s="9"/>
      <c r="T57" s="9"/>
      <c r="U57" s="9"/>
      <c r="V57" s="13">
        <v>4.8099999999999996</v>
      </c>
      <c r="W57" s="21">
        <f t="shared" si="4"/>
        <v>101</v>
      </c>
    </row>
    <row r="58" spans="1:41" ht="15" customHeight="1" x14ac:dyDescent="0.25">
      <c r="A58" s="172" t="s">
        <v>158</v>
      </c>
      <c r="B58" s="135" t="s">
        <v>27</v>
      </c>
      <c r="C58" s="152" t="s">
        <v>47</v>
      </c>
      <c r="D58" s="124" t="s">
        <v>159</v>
      </c>
      <c r="E58" s="150" t="s">
        <v>4</v>
      </c>
      <c r="F58" s="125">
        <v>45.99</v>
      </c>
      <c r="G58" s="114">
        <v>0</v>
      </c>
      <c r="H58" s="145">
        <f t="shared" si="5"/>
        <v>45.99</v>
      </c>
      <c r="I58" s="126">
        <v>45.99</v>
      </c>
      <c r="J58" s="9"/>
      <c r="K58" s="11"/>
      <c r="L58" s="45">
        <v>45.99</v>
      </c>
      <c r="M58" s="11"/>
      <c r="N58" s="9"/>
      <c r="O58" s="9"/>
      <c r="P58" s="9"/>
      <c r="Q58" s="9"/>
      <c r="R58" s="9"/>
      <c r="S58" s="9"/>
      <c r="T58" s="9"/>
      <c r="U58" s="9"/>
      <c r="V58" s="13"/>
      <c r="W58" s="21">
        <f t="shared" si="4"/>
        <v>45.99</v>
      </c>
    </row>
    <row r="59" spans="1:41" ht="15" customHeight="1" x14ac:dyDescent="0.25">
      <c r="A59" s="172" t="s">
        <v>158</v>
      </c>
      <c r="B59" s="135" t="s">
        <v>27</v>
      </c>
      <c r="C59" s="152" t="s">
        <v>45</v>
      </c>
      <c r="D59" s="124" t="s">
        <v>160</v>
      </c>
      <c r="E59" s="150" t="s">
        <v>4</v>
      </c>
      <c r="F59" s="125">
        <v>119.2</v>
      </c>
      <c r="G59" s="114">
        <v>0</v>
      </c>
      <c r="H59" s="145">
        <f t="shared" si="5"/>
        <v>119.2</v>
      </c>
      <c r="I59" s="126">
        <v>119.2</v>
      </c>
      <c r="J59" s="9"/>
      <c r="K59" s="11"/>
      <c r="L59" s="11"/>
      <c r="M59" s="11"/>
      <c r="N59" s="9"/>
      <c r="O59" s="9"/>
      <c r="P59" s="9"/>
      <c r="Q59" s="9"/>
      <c r="R59" s="9">
        <v>119.2</v>
      </c>
      <c r="S59" s="9"/>
      <c r="T59" s="9"/>
      <c r="U59" s="9"/>
      <c r="V59" s="13"/>
      <c r="W59" s="21">
        <f t="shared" si="4"/>
        <v>119.2</v>
      </c>
    </row>
    <row r="60" spans="1:41" ht="15" customHeight="1" x14ac:dyDescent="0.25">
      <c r="A60" s="172" t="s">
        <v>158</v>
      </c>
      <c r="B60" s="135" t="s">
        <v>27</v>
      </c>
      <c r="C60" s="152" t="s">
        <v>47</v>
      </c>
      <c r="D60" s="124" t="s">
        <v>161</v>
      </c>
      <c r="E60" s="150" t="s">
        <v>4</v>
      </c>
      <c r="F60" s="125">
        <v>476.2</v>
      </c>
      <c r="G60" s="114">
        <v>0</v>
      </c>
      <c r="H60" s="145">
        <f t="shared" si="5"/>
        <v>476.2</v>
      </c>
      <c r="I60" s="126">
        <v>476.2</v>
      </c>
      <c r="J60" s="9"/>
      <c r="K60" s="11"/>
      <c r="L60" s="11"/>
      <c r="M60" s="11"/>
      <c r="N60" s="9"/>
      <c r="O60" s="9"/>
      <c r="P60" s="9"/>
      <c r="Q60" s="9"/>
      <c r="R60" s="9">
        <v>476.2</v>
      </c>
      <c r="S60" s="9"/>
      <c r="T60" s="9"/>
      <c r="U60" s="9"/>
      <c r="V60" s="13"/>
      <c r="W60" s="21">
        <f t="shared" si="4"/>
        <v>476.2</v>
      </c>
    </row>
    <row r="61" spans="1:41" ht="15" customHeight="1" x14ac:dyDescent="0.25">
      <c r="A61" s="172" t="s">
        <v>164</v>
      </c>
      <c r="B61" s="135" t="s">
        <v>27</v>
      </c>
      <c r="C61" s="154" t="s">
        <v>47</v>
      </c>
      <c r="D61" s="124" t="s">
        <v>165</v>
      </c>
      <c r="E61" s="150" t="s">
        <v>4</v>
      </c>
      <c r="F61" s="125">
        <v>14.39</v>
      </c>
      <c r="G61" s="114">
        <v>0</v>
      </c>
      <c r="H61" s="145">
        <f t="shared" si="5"/>
        <v>14.39</v>
      </c>
      <c r="I61" s="126">
        <v>14.39</v>
      </c>
      <c r="J61" s="9"/>
      <c r="K61" s="11"/>
      <c r="L61" s="11"/>
      <c r="M61" s="11"/>
      <c r="N61" s="9">
        <v>11.99</v>
      </c>
      <c r="O61" s="9"/>
      <c r="P61" s="9"/>
      <c r="Q61" s="9"/>
      <c r="R61" s="9"/>
      <c r="S61" s="9"/>
      <c r="T61" s="9"/>
      <c r="U61" s="9"/>
      <c r="V61" s="13">
        <v>2.4</v>
      </c>
      <c r="W61" s="21">
        <f t="shared" si="4"/>
        <v>14.39</v>
      </c>
    </row>
    <row r="62" spans="1:41" ht="15" customHeight="1" x14ac:dyDescent="0.25">
      <c r="A62" s="172" t="s">
        <v>166</v>
      </c>
      <c r="B62" s="135" t="s">
        <v>27</v>
      </c>
      <c r="C62" s="156" t="s">
        <v>28</v>
      </c>
      <c r="D62" s="157" t="s">
        <v>167</v>
      </c>
      <c r="E62" s="150" t="s">
        <v>4</v>
      </c>
      <c r="F62" s="125">
        <v>32.89</v>
      </c>
      <c r="G62" s="114">
        <v>0</v>
      </c>
      <c r="H62" s="145">
        <f t="shared" si="5"/>
        <v>32.89</v>
      </c>
      <c r="I62" s="126">
        <v>32.89</v>
      </c>
      <c r="J62" s="9"/>
      <c r="K62" s="11"/>
      <c r="L62" s="11"/>
      <c r="M62" s="11"/>
      <c r="N62" s="9"/>
      <c r="O62" s="9"/>
      <c r="P62" s="9"/>
      <c r="Q62" s="9"/>
      <c r="R62" s="9"/>
      <c r="S62" s="9">
        <f>I62-V62</f>
        <v>31.32</v>
      </c>
      <c r="T62" s="9"/>
      <c r="U62" s="9"/>
      <c r="V62" s="13">
        <v>1.57</v>
      </c>
      <c r="W62" s="21">
        <f t="shared" si="4"/>
        <v>32.89</v>
      </c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</row>
    <row r="63" spans="1:41" ht="15" customHeight="1" x14ac:dyDescent="0.25">
      <c r="A63" s="172" t="s">
        <v>168</v>
      </c>
      <c r="B63" s="135" t="s">
        <v>27</v>
      </c>
      <c r="C63" s="156" t="s">
        <v>169</v>
      </c>
      <c r="D63" s="124" t="s">
        <v>170</v>
      </c>
      <c r="E63" s="150" t="s">
        <v>4</v>
      </c>
      <c r="F63" s="125">
        <v>14.39</v>
      </c>
      <c r="G63" s="114">
        <v>0</v>
      </c>
      <c r="H63" s="145">
        <f t="shared" si="5"/>
        <v>14.39</v>
      </c>
      <c r="I63" s="126">
        <v>14.39</v>
      </c>
      <c r="J63" s="9"/>
      <c r="K63" s="11"/>
      <c r="L63" s="11"/>
      <c r="M63" s="11"/>
      <c r="N63" s="9">
        <v>14.39</v>
      </c>
      <c r="O63" s="9"/>
      <c r="P63" s="9"/>
      <c r="Q63" s="9"/>
      <c r="R63" s="9"/>
      <c r="S63" s="9"/>
      <c r="T63" s="9"/>
      <c r="U63" s="9"/>
      <c r="V63" s="13"/>
      <c r="W63" s="21">
        <f t="shared" si="4"/>
        <v>14.39</v>
      </c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</row>
    <row r="64" spans="1:41" ht="15" customHeight="1" x14ac:dyDescent="0.25">
      <c r="A64" s="172" t="s">
        <v>171</v>
      </c>
      <c r="B64" s="135" t="s">
        <v>27</v>
      </c>
      <c r="C64" s="156" t="s">
        <v>47</v>
      </c>
      <c r="D64" s="159" t="s">
        <v>172</v>
      </c>
      <c r="E64" s="150" t="s">
        <v>4</v>
      </c>
      <c r="F64" s="125">
        <v>59.99</v>
      </c>
      <c r="G64" s="114">
        <v>0</v>
      </c>
      <c r="H64" s="145">
        <f t="shared" si="5"/>
        <v>59.99</v>
      </c>
      <c r="I64" s="126">
        <v>59.99</v>
      </c>
      <c r="J64" s="9"/>
      <c r="K64" s="11"/>
      <c r="L64" s="11"/>
      <c r="M64" s="11"/>
      <c r="N64" s="9">
        <v>49.99</v>
      </c>
      <c r="O64" s="9"/>
      <c r="P64" s="9"/>
      <c r="Q64" s="9"/>
      <c r="R64" s="9"/>
      <c r="S64" s="9"/>
      <c r="T64" s="9"/>
      <c r="U64" s="9"/>
      <c r="V64" s="13">
        <v>10</v>
      </c>
      <c r="W64" s="68">
        <f t="shared" si="4"/>
        <v>59.99</v>
      </c>
    </row>
    <row r="65" spans="1:41" ht="15" customHeight="1" x14ac:dyDescent="0.25">
      <c r="A65" s="172" t="s">
        <v>173</v>
      </c>
      <c r="B65" s="135" t="s">
        <v>27</v>
      </c>
      <c r="C65" s="156" t="s">
        <v>174</v>
      </c>
      <c r="D65" s="124" t="s">
        <v>175</v>
      </c>
      <c r="E65" s="150" t="s">
        <v>4</v>
      </c>
      <c r="F65" s="125">
        <v>1424.71</v>
      </c>
      <c r="G65" s="114">
        <v>0</v>
      </c>
      <c r="H65" s="145">
        <f t="shared" si="5"/>
        <v>1424.71</v>
      </c>
      <c r="I65" s="126">
        <v>1424.71</v>
      </c>
      <c r="J65" s="9"/>
      <c r="K65" s="11"/>
      <c r="L65" s="11"/>
      <c r="M65" s="11"/>
      <c r="N65" s="9">
        <v>1424.71</v>
      </c>
      <c r="O65" s="9"/>
      <c r="P65" s="9"/>
      <c r="Q65" s="9"/>
      <c r="R65" s="9"/>
      <c r="S65" s="9"/>
      <c r="T65" s="9"/>
      <c r="U65" s="9"/>
      <c r="V65" s="13"/>
      <c r="W65" s="21">
        <f t="shared" si="4"/>
        <v>1424.71</v>
      </c>
    </row>
    <row r="66" spans="1:41" s="51" customFormat="1" ht="15" customHeight="1" x14ac:dyDescent="0.25">
      <c r="A66" s="172" t="s">
        <v>71</v>
      </c>
      <c r="B66" s="135" t="s">
        <v>27</v>
      </c>
      <c r="C66" s="152" t="s">
        <v>45</v>
      </c>
      <c r="D66" s="124" t="s">
        <v>176</v>
      </c>
      <c r="E66" s="150" t="s">
        <v>4</v>
      </c>
      <c r="F66" s="125">
        <v>145.19999999999999</v>
      </c>
      <c r="G66" s="114">
        <v>0</v>
      </c>
      <c r="H66" s="145">
        <f t="shared" si="5"/>
        <v>145.19999999999999</v>
      </c>
      <c r="I66" s="126">
        <v>145.19999999999999</v>
      </c>
      <c r="J66" s="9"/>
      <c r="K66" s="11"/>
      <c r="L66" s="11"/>
      <c r="M66" s="11"/>
      <c r="N66" s="9"/>
      <c r="O66" s="9"/>
      <c r="P66" s="9"/>
      <c r="Q66" s="9"/>
      <c r="R66" s="9">
        <v>145.19999999999999</v>
      </c>
      <c r="S66" s="9"/>
      <c r="T66" s="9"/>
      <c r="U66" s="9"/>
      <c r="V66" s="13"/>
      <c r="W66" s="21">
        <f t="shared" si="4"/>
        <v>145.19999999999999</v>
      </c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51" customFormat="1" ht="15" customHeight="1" x14ac:dyDescent="0.25">
      <c r="A67" s="172" t="s">
        <v>71</v>
      </c>
      <c r="B67" s="135" t="s">
        <v>27</v>
      </c>
      <c r="C67" s="152" t="s">
        <v>47</v>
      </c>
      <c r="D67" s="124" t="s">
        <v>177</v>
      </c>
      <c r="E67" s="150" t="s">
        <v>4</v>
      </c>
      <c r="F67" s="125">
        <v>580.79999999999995</v>
      </c>
      <c r="G67" s="114">
        <v>0</v>
      </c>
      <c r="H67" s="145">
        <f t="shared" si="5"/>
        <v>580.79999999999995</v>
      </c>
      <c r="I67" s="126">
        <v>580.79999999999995</v>
      </c>
      <c r="J67" s="9"/>
      <c r="K67" s="11"/>
      <c r="L67" s="11"/>
      <c r="M67" s="11"/>
      <c r="N67" s="9"/>
      <c r="O67" s="9"/>
      <c r="P67" s="9"/>
      <c r="Q67" s="9"/>
      <c r="R67" s="9">
        <v>580.79999999999995</v>
      </c>
      <c r="S67" s="9"/>
      <c r="T67" s="9"/>
      <c r="U67" s="9"/>
      <c r="V67" s="13"/>
      <c r="W67" s="21">
        <f t="shared" si="4"/>
        <v>580.79999999999995</v>
      </c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ht="15" customHeight="1" x14ac:dyDescent="0.25">
      <c r="A68" s="172" t="s">
        <v>71</v>
      </c>
      <c r="B68" s="135" t="s">
        <v>27</v>
      </c>
      <c r="C68" s="156" t="s">
        <v>169</v>
      </c>
      <c r="D68" s="124" t="s">
        <v>170</v>
      </c>
      <c r="E68" s="150" t="s">
        <v>4</v>
      </c>
      <c r="F68" s="125">
        <v>28.78</v>
      </c>
      <c r="G68" s="114">
        <v>0</v>
      </c>
      <c r="H68" s="145">
        <f t="shared" si="5"/>
        <v>28.78</v>
      </c>
      <c r="I68" s="126">
        <v>28.78</v>
      </c>
      <c r="J68" s="9"/>
      <c r="K68" s="11"/>
      <c r="L68" s="11"/>
      <c r="M68" s="11"/>
      <c r="N68" s="9">
        <v>28.78</v>
      </c>
      <c r="O68" s="9"/>
      <c r="P68" s="9"/>
      <c r="Q68" s="9"/>
      <c r="R68" s="9"/>
      <c r="S68" s="9"/>
      <c r="T68" s="9"/>
      <c r="U68" s="9"/>
      <c r="V68" s="13"/>
      <c r="W68" s="21">
        <f t="shared" ref="W68:W106" si="6">SUM(J68:V68)</f>
        <v>28.78</v>
      </c>
    </row>
    <row r="69" spans="1:41" ht="15" customHeight="1" x14ac:dyDescent="0.25">
      <c r="A69" s="171" t="s">
        <v>71</v>
      </c>
      <c r="B69" s="127"/>
      <c r="C69" s="158"/>
      <c r="D69" s="129"/>
      <c r="E69" s="131"/>
      <c r="F69" s="131">
        <f>SUM(F56:F68)</f>
        <v>3058.5400000000004</v>
      </c>
      <c r="G69" s="131">
        <f t="shared" ref="G69:H69" si="7">SUM(G56:G68)</f>
        <v>0</v>
      </c>
      <c r="H69" s="131">
        <f t="shared" si="7"/>
        <v>3058.5400000000004</v>
      </c>
      <c r="I69" s="131"/>
      <c r="J69" s="15"/>
      <c r="K69" s="14"/>
      <c r="L69" s="14"/>
      <c r="M69" s="14"/>
      <c r="N69" s="16"/>
      <c r="O69" s="16"/>
      <c r="P69" s="16"/>
      <c r="Q69" s="16"/>
      <c r="R69" s="16"/>
      <c r="S69" s="16"/>
      <c r="T69" s="16"/>
      <c r="U69" s="16"/>
      <c r="V69" s="17"/>
      <c r="W69" s="21">
        <f t="shared" si="6"/>
        <v>0</v>
      </c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</row>
    <row r="70" spans="1:41" ht="15" customHeight="1" x14ac:dyDescent="0.25">
      <c r="A70" s="172" t="s">
        <v>178</v>
      </c>
      <c r="B70" s="111" t="s">
        <v>23</v>
      </c>
      <c r="C70" s="112" t="s">
        <v>24</v>
      </c>
      <c r="D70" s="112" t="s">
        <v>25</v>
      </c>
      <c r="E70" s="150" t="s">
        <v>4</v>
      </c>
      <c r="F70" s="145">
        <v>15</v>
      </c>
      <c r="G70" s="145">
        <v>0</v>
      </c>
      <c r="H70" s="145">
        <f t="shared" si="5"/>
        <v>15</v>
      </c>
      <c r="I70" s="134">
        <v>15</v>
      </c>
      <c r="J70" s="73"/>
      <c r="K70" s="19"/>
      <c r="L70" s="19"/>
      <c r="M70" s="19"/>
      <c r="N70" s="9">
        <v>15</v>
      </c>
      <c r="O70" s="9"/>
      <c r="P70" s="9"/>
      <c r="Q70" s="9"/>
      <c r="R70" s="9"/>
      <c r="S70" s="9"/>
      <c r="T70" s="9"/>
      <c r="U70" s="9"/>
      <c r="V70" s="13"/>
      <c r="W70" s="21">
        <f t="shared" si="6"/>
        <v>15</v>
      </c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</row>
    <row r="71" spans="1:41" ht="15" customHeight="1" x14ac:dyDescent="0.25">
      <c r="A71" s="172" t="s">
        <v>178</v>
      </c>
      <c r="B71" s="135" t="s">
        <v>42</v>
      </c>
      <c r="C71" s="123" t="s">
        <v>43</v>
      </c>
      <c r="D71" s="136" t="s">
        <v>30</v>
      </c>
      <c r="E71" s="151" t="s">
        <v>4</v>
      </c>
      <c r="F71" s="145">
        <v>101</v>
      </c>
      <c r="G71" s="145">
        <v>0</v>
      </c>
      <c r="H71" s="145">
        <f t="shared" si="5"/>
        <v>101</v>
      </c>
      <c r="I71" s="141">
        <v>101</v>
      </c>
      <c r="J71" s="9"/>
      <c r="K71" s="11"/>
      <c r="L71" s="11"/>
      <c r="M71" s="11"/>
      <c r="N71" s="9"/>
      <c r="O71" s="9"/>
      <c r="P71" s="9"/>
      <c r="Q71" s="23">
        <v>96.19</v>
      </c>
      <c r="R71" s="9"/>
      <c r="S71" s="9"/>
      <c r="T71" s="9"/>
      <c r="U71" s="9"/>
      <c r="V71" s="13">
        <v>4.8099999999999996</v>
      </c>
      <c r="W71" s="21">
        <f t="shared" si="6"/>
        <v>101</v>
      </c>
    </row>
    <row r="72" spans="1:41" ht="15" customHeight="1" x14ac:dyDescent="0.25">
      <c r="A72" s="172" t="s">
        <v>188</v>
      </c>
      <c r="B72" s="135" t="s">
        <v>27</v>
      </c>
      <c r="C72" s="123" t="s">
        <v>31</v>
      </c>
      <c r="D72" s="136" t="s">
        <v>32</v>
      </c>
      <c r="E72" s="151" t="s">
        <v>4</v>
      </c>
      <c r="F72" s="145">
        <v>28.71</v>
      </c>
      <c r="G72" s="145">
        <v>0</v>
      </c>
      <c r="H72" s="145">
        <f t="shared" si="5"/>
        <v>28.71</v>
      </c>
      <c r="I72" s="141">
        <v>28.71</v>
      </c>
      <c r="J72" s="50"/>
      <c r="K72" s="11"/>
      <c r="L72" s="11"/>
      <c r="M72" s="11"/>
      <c r="N72" s="9"/>
      <c r="O72" s="9"/>
      <c r="P72" s="9"/>
      <c r="Q72" s="9">
        <v>28.71</v>
      </c>
      <c r="R72" s="9"/>
      <c r="S72" s="9"/>
      <c r="T72" s="9"/>
      <c r="U72" s="9"/>
      <c r="V72" s="13"/>
      <c r="W72" s="21">
        <f t="shared" si="6"/>
        <v>28.71</v>
      </c>
    </row>
    <row r="73" spans="1:41" s="65" customFormat="1" ht="15" customHeight="1" x14ac:dyDescent="0.25">
      <c r="A73" s="172" t="s">
        <v>188</v>
      </c>
      <c r="B73" s="135" t="s">
        <v>27</v>
      </c>
      <c r="C73" s="123" t="s">
        <v>31</v>
      </c>
      <c r="D73" s="136" t="s">
        <v>191</v>
      </c>
      <c r="E73" s="151" t="s">
        <v>4</v>
      </c>
      <c r="F73" s="145">
        <v>45.45</v>
      </c>
      <c r="G73" s="145">
        <v>0</v>
      </c>
      <c r="H73" s="145">
        <f t="shared" si="5"/>
        <v>45.45</v>
      </c>
      <c r="I73" s="141">
        <v>45.45</v>
      </c>
      <c r="J73" s="50">
        <v>45.45</v>
      </c>
      <c r="K73" s="11"/>
      <c r="L73" s="11"/>
      <c r="M73" s="11"/>
      <c r="N73" s="9"/>
      <c r="O73" s="9"/>
      <c r="P73" s="9"/>
      <c r="Q73" s="9"/>
      <c r="R73" s="9"/>
      <c r="S73" s="9"/>
      <c r="T73" s="9"/>
      <c r="U73" s="9"/>
      <c r="V73" s="13"/>
      <c r="W73" s="21">
        <f t="shared" si="6"/>
        <v>45.45</v>
      </c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69" customFormat="1" ht="15" customHeight="1" x14ac:dyDescent="0.25">
      <c r="A74" s="173" t="s">
        <v>189</v>
      </c>
      <c r="B74" s="155" t="s">
        <v>27</v>
      </c>
      <c r="C74" s="160" t="s">
        <v>47</v>
      </c>
      <c r="D74" s="161" t="s">
        <v>208</v>
      </c>
      <c r="E74" s="151" t="s">
        <v>4</v>
      </c>
      <c r="F74" s="145">
        <v>59.99</v>
      </c>
      <c r="G74" s="145">
        <v>0</v>
      </c>
      <c r="H74" s="145">
        <v>59.99</v>
      </c>
      <c r="I74" s="141">
        <v>59.99</v>
      </c>
      <c r="J74" s="50"/>
      <c r="K74" s="66"/>
      <c r="L74" s="66"/>
      <c r="M74" s="66"/>
      <c r="N74" s="101">
        <v>59.99</v>
      </c>
      <c r="O74" s="50"/>
      <c r="P74" s="50"/>
      <c r="Q74" s="50"/>
      <c r="R74" s="50"/>
      <c r="S74" s="50"/>
      <c r="T74" s="50"/>
      <c r="U74" s="50"/>
      <c r="V74" s="67"/>
      <c r="W74" s="102">
        <f t="shared" si="6"/>
        <v>59.99</v>
      </c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ht="15" customHeight="1" x14ac:dyDescent="0.25">
      <c r="A75" s="172" t="s">
        <v>189</v>
      </c>
      <c r="B75" s="135" t="s">
        <v>27</v>
      </c>
      <c r="C75" s="123" t="s">
        <v>28</v>
      </c>
      <c r="D75" s="124" t="s">
        <v>201</v>
      </c>
      <c r="E75" s="150" t="s">
        <v>4</v>
      </c>
      <c r="F75" s="145">
        <v>31.83</v>
      </c>
      <c r="G75" s="145">
        <v>0</v>
      </c>
      <c r="H75" s="145">
        <v>31.83</v>
      </c>
      <c r="I75" s="126">
        <v>31.83</v>
      </c>
      <c r="J75" s="50"/>
      <c r="K75" s="11"/>
      <c r="L75" s="11"/>
      <c r="M75" s="11"/>
      <c r="N75" s="9"/>
      <c r="O75" s="9"/>
      <c r="P75" s="9"/>
      <c r="Q75" s="9"/>
      <c r="R75" s="9"/>
      <c r="S75" s="9">
        <v>30.31</v>
      </c>
      <c r="T75" s="9"/>
      <c r="U75" s="9"/>
      <c r="V75" s="13">
        <v>1.52</v>
      </c>
      <c r="W75" s="21">
        <f t="shared" si="6"/>
        <v>31.83</v>
      </c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</row>
    <row r="76" spans="1:41" ht="15" customHeight="1" x14ac:dyDescent="0.25">
      <c r="A76" s="172" t="s">
        <v>192</v>
      </c>
      <c r="B76" s="135" t="s">
        <v>27</v>
      </c>
      <c r="C76" s="123" t="s">
        <v>193</v>
      </c>
      <c r="D76" s="124" t="s">
        <v>194</v>
      </c>
      <c r="E76" s="150" t="s">
        <v>4</v>
      </c>
      <c r="F76" s="145">
        <v>15</v>
      </c>
      <c r="G76" s="145">
        <v>0</v>
      </c>
      <c r="H76" s="145">
        <v>15</v>
      </c>
      <c r="I76" s="126">
        <v>15</v>
      </c>
      <c r="J76" s="50"/>
      <c r="K76" s="11"/>
      <c r="L76" s="11"/>
      <c r="M76" s="11"/>
      <c r="N76" s="9">
        <v>15</v>
      </c>
      <c r="O76" s="9"/>
      <c r="P76" s="9"/>
      <c r="Q76" s="9"/>
      <c r="R76" s="9"/>
      <c r="S76" s="9"/>
      <c r="T76" s="9"/>
      <c r="U76" s="9"/>
      <c r="V76" s="13"/>
      <c r="W76" s="21">
        <f t="shared" si="6"/>
        <v>15</v>
      </c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</row>
    <row r="77" spans="1:41" ht="15" customHeight="1" x14ac:dyDescent="0.25">
      <c r="A77" s="172" t="s">
        <v>192</v>
      </c>
      <c r="B77" s="135" t="s">
        <v>27</v>
      </c>
      <c r="C77" s="154" t="s">
        <v>195</v>
      </c>
      <c r="D77" s="159" t="s">
        <v>202</v>
      </c>
      <c r="E77" s="150" t="s">
        <v>4</v>
      </c>
      <c r="F77" s="145">
        <v>204</v>
      </c>
      <c r="G77" s="145">
        <v>0</v>
      </c>
      <c r="H77" s="145">
        <v>204</v>
      </c>
      <c r="I77" s="126">
        <v>204</v>
      </c>
      <c r="J77" s="50"/>
      <c r="K77" s="11"/>
      <c r="L77" s="11"/>
      <c r="M77" s="11"/>
      <c r="N77" s="9"/>
      <c r="O77" s="9"/>
      <c r="P77" s="9"/>
      <c r="Q77" s="9">
        <v>170</v>
      </c>
      <c r="R77" s="9"/>
      <c r="S77" s="9"/>
      <c r="T77" s="9"/>
      <c r="U77" s="9"/>
      <c r="V77" s="13">
        <v>34</v>
      </c>
      <c r="W77" s="21">
        <f t="shared" si="6"/>
        <v>204</v>
      </c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1:41" ht="15" customHeight="1" x14ac:dyDescent="0.25">
      <c r="A78" s="171" t="s">
        <v>72</v>
      </c>
      <c r="B78" s="127"/>
      <c r="C78" s="158"/>
      <c r="D78" s="129"/>
      <c r="E78" s="162"/>
      <c r="F78" s="163">
        <f>SUM(F70:F77)</f>
        <v>500.98</v>
      </c>
      <c r="G78" s="163">
        <f>SUM(G70:G77)</f>
        <v>0</v>
      </c>
      <c r="H78" s="163">
        <f>SUM(H70:H77)</f>
        <v>500.98</v>
      </c>
      <c r="I78" s="131"/>
      <c r="J78" s="16"/>
      <c r="K78" s="24"/>
      <c r="L78" s="24"/>
      <c r="M78" s="24"/>
      <c r="N78" s="16"/>
      <c r="O78" s="16"/>
      <c r="P78" s="16"/>
      <c r="Q78" s="16"/>
      <c r="R78" s="16"/>
      <c r="S78" s="16"/>
      <c r="T78" s="16"/>
      <c r="U78" s="16"/>
      <c r="V78" s="17"/>
      <c r="W78" s="21">
        <f t="shared" si="6"/>
        <v>0</v>
      </c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</row>
    <row r="79" spans="1:41" s="75" customFormat="1" ht="15" customHeight="1" x14ac:dyDescent="0.25">
      <c r="A79" s="173" t="s">
        <v>209</v>
      </c>
      <c r="B79" s="111" t="s">
        <v>23</v>
      </c>
      <c r="C79" s="112" t="s">
        <v>24</v>
      </c>
      <c r="D79" s="112" t="s">
        <v>25</v>
      </c>
      <c r="E79" s="150" t="s">
        <v>4</v>
      </c>
      <c r="F79" s="145">
        <v>15</v>
      </c>
      <c r="G79" s="145">
        <v>0</v>
      </c>
      <c r="H79" s="145">
        <v>15</v>
      </c>
      <c r="I79" s="134">
        <v>15</v>
      </c>
      <c r="J79" s="73"/>
      <c r="K79" s="19"/>
      <c r="L79" s="19"/>
      <c r="M79" s="19"/>
      <c r="N79" s="9">
        <v>15</v>
      </c>
      <c r="O79" s="9"/>
      <c r="P79" s="9"/>
      <c r="Q79" s="9"/>
      <c r="R79" s="9"/>
      <c r="S79" s="9"/>
      <c r="T79" s="9"/>
      <c r="U79" s="9"/>
      <c r="V79" s="13"/>
      <c r="W79" s="21">
        <f t="shared" ref="W79:W80" si="8">SUM(J79:V79)</f>
        <v>15</v>
      </c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75" customFormat="1" ht="15" customHeight="1" x14ac:dyDescent="0.25">
      <c r="A80" s="173" t="s">
        <v>209</v>
      </c>
      <c r="B80" s="135" t="s">
        <v>42</v>
      </c>
      <c r="C80" s="123" t="s">
        <v>43</v>
      </c>
      <c r="D80" s="136" t="s">
        <v>30</v>
      </c>
      <c r="E80" s="151" t="s">
        <v>4</v>
      </c>
      <c r="F80" s="145">
        <v>101</v>
      </c>
      <c r="G80" s="145">
        <v>0</v>
      </c>
      <c r="H80" s="145">
        <v>101</v>
      </c>
      <c r="I80" s="141">
        <v>101</v>
      </c>
      <c r="J80" s="9"/>
      <c r="K80" s="11"/>
      <c r="L80" s="11"/>
      <c r="M80" s="11"/>
      <c r="N80" s="9"/>
      <c r="O80" s="9"/>
      <c r="P80" s="9"/>
      <c r="Q80" s="23">
        <v>96.19</v>
      </c>
      <c r="R80" s="9"/>
      <c r="S80" s="9"/>
      <c r="T80" s="9"/>
      <c r="U80" s="9"/>
      <c r="V80" s="13">
        <v>4.8099999999999996</v>
      </c>
      <c r="W80" s="21">
        <f t="shared" si="8"/>
        <v>101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</row>
    <row r="81" spans="1:41" s="65" customFormat="1" ht="15" customHeight="1" x14ac:dyDescent="0.25">
      <c r="A81" s="173" t="s">
        <v>196</v>
      </c>
      <c r="B81" s="155" t="s">
        <v>27</v>
      </c>
      <c r="C81" s="164" t="s">
        <v>47</v>
      </c>
      <c r="D81" s="161" t="s">
        <v>190</v>
      </c>
      <c r="E81" s="151" t="s">
        <v>4</v>
      </c>
      <c r="F81" s="145">
        <v>650</v>
      </c>
      <c r="G81" s="145">
        <v>0</v>
      </c>
      <c r="H81" s="145">
        <v>650</v>
      </c>
      <c r="I81" s="141">
        <v>650</v>
      </c>
      <c r="J81" s="50"/>
      <c r="K81" s="66"/>
      <c r="L81" s="66"/>
      <c r="M81" s="66"/>
      <c r="N81" s="50"/>
      <c r="O81" s="50"/>
      <c r="P81" s="50"/>
      <c r="Q81" s="50">
        <v>650</v>
      </c>
      <c r="R81" s="50"/>
      <c r="S81" s="50"/>
      <c r="T81" s="50"/>
      <c r="U81" s="50"/>
      <c r="V81" s="67"/>
      <c r="W81" s="68">
        <f t="shared" si="6"/>
        <v>650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</row>
    <row r="82" spans="1:41" s="65" customFormat="1" ht="15" customHeight="1" x14ac:dyDescent="0.25">
      <c r="A82" s="173" t="s">
        <v>196</v>
      </c>
      <c r="B82" s="155" t="s">
        <v>27</v>
      </c>
      <c r="C82" s="156" t="s">
        <v>47</v>
      </c>
      <c r="D82" s="136" t="s">
        <v>197</v>
      </c>
      <c r="E82" s="151" t="s">
        <v>4</v>
      </c>
      <c r="F82" s="145">
        <v>14.39</v>
      </c>
      <c r="G82" s="145">
        <v>0</v>
      </c>
      <c r="H82" s="145">
        <v>14.39</v>
      </c>
      <c r="I82" s="141">
        <v>14.39</v>
      </c>
      <c r="J82" s="50"/>
      <c r="K82" s="66"/>
      <c r="L82" s="66"/>
      <c r="M82" s="66"/>
      <c r="N82" s="50">
        <v>11.99</v>
      </c>
      <c r="O82" s="50"/>
      <c r="P82" s="50"/>
      <c r="Q82" s="50"/>
      <c r="R82" s="50"/>
      <c r="S82" s="50"/>
      <c r="T82" s="50"/>
      <c r="U82" s="50"/>
      <c r="V82" s="67">
        <v>2.4</v>
      </c>
      <c r="W82" s="68">
        <f t="shared" si="6"/>
        <v>14.39</v>
      </c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</row>
    <row r="83" spans="1:41" ht="15" customHeight="1" x14ac:dyDescent="0.25">
      <c r="A83" s="173" t="s">
        <v>196</v>
      </c>
      <c r="B83" s="155" t="s">
        <v>27</v>
      </c>
      <c r="C83" s="156" t="s">
        <v>47</v>
      </c>
      <c r="D83" s="136" t="s">
        <v>49</v>
      </c>
      <c r="E83" s="151" t="s">
        <v>4</v>
      </c>
      <c r="F83" s="145">
        <v>4.79</v>
      </c>
      <c r="G83" s="145">
        <v>0</v>
      </c>
      <c r="H83" s="145">
        <v>4.79</v>
      </c>
      <c r="I83" s="141">
        <v>4.79</v>
      </c>
      <c r="J83" s="50"/>
      <c r="K83" s="66"/>
      <c r="L83" s="66"/>
      <c r="M83" s="66"/>
      <c r="N83" s="50">
        <v>4.79</v>
      </c>
      <c r="O83" s="50"/>
      <c r="P83" s="50"/>
      <c r="Q83" s="50"/>
      <c r="R83" s="50"/>
      <c r="S83" s="50"/>
      <c r="T83" s="50"/>
      <c r="U83" s="50"/>
      <c r="V83" s="67"/>
      <c r="W83" s="68">
        <f t="shared" si="6"/>
        <v>4.79</v>
      </c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</row>
    <row r="84" spans="1:41" s="70" customFormat="1" ht="15" customHeight="1" x14ac:dyDescent="0.25">
      <c r="A84" s="173" t="s">
        <v>196</v>
      </c>
      <c r="B84" s="155" t="s">
        <v>27</v>
      </c>
      <c r="C84" s="156" t="s">
        <v>47</v>
      </c>
      <c r="D84" s="136" t="s">
        <v>198</v>
      </c>
      <c r="E84" s="151" t="s">
        <v>4</v>
      </c>
      <c r="F84" s="145">
        <v>4.5</v>
      </c>
      <c r="G84" s="145">
        <v>0</v>
      </c>
      <c r="H84" s="145">
        <v>4.5</v>
      </c>
      <c r="I84" s="141">
        <v>4.5</v>
      </c>
      <c r="J84" s="50"/>
      <c r="K84" s="66"/>
      <c r="L84" s="66"/>
      <c r="M84" s="66"/>
      <c r="N84" s="50">
        <v>4.5</v>
      </c>
      <c r="O84" s="50"/>
      <c r="P84" s="50"/>
      <c r="Q84" s="50"/>
      <c r="R84" s="50"/>
      <c r="S84" s="50"/>
      <c r="T84" s="50"/>
      <c r="U84" s="50"/>
      <c r="V84" s="67"/>
      <c r="W84" s="68">
        <f t="shared" si="6"/>
        <v>4.5</v>
      </c>
    </row>
    <row r="85" spans="1:41" s="70" customFormat="1" ht="15" customHeight="1" x14ac:dyDescent="0.25">
      <c r="A85" s="173" t="s">
        <v>196</v>
      </c>
      <c r="B85" s="155" t="s">
        <v>27</v>
      </c>
      <c r="C85" s="156" t="s">
        <v>47</v>
      </c>
      <c r="D85" s="136" t="s">
        <v>199</v>
      </c>
      <c r="E85" s="151" t="s">
        <v>4</v>
      </c>
      <c r="F85" s="145">
        <v>14.39</v>
      </c>
      <c r="G85" s="145">
        <v>0</v>
      </c>
      <c r="H85" s="145">
        <v>14.39</v>
      </c>
      <c r="I85" s="141">
        <v>14.39</v>
      </c>
      <c r="J85" s="50"/>
      <c r="K85" s="66"/>
      <c r="L85" s="66"/>
      <c r="M85" s="66"/>
      <c r="N85" s="50">
        <v>11.99</v>
      </c>
      <c r="O85" s="50"/>
      <c r="P85" s="50"/>
      <c r="Q85" s="50"/>
      <c r="R85" s="50"/>
      <c r="S85" s="50"/>
      <c r="T85" s="50"/>
      <c r="U85" s="50"/>
      <c r="V85" s="67">
        <v>2.4</v>
      </c>
      <c r="W85" s="68">
        <f t="shared" si="6"/>
        <v>14.39</v>
      </c>
    </row>
    <row r="86" spans="1:41" s="70" customFormat="1" ht="15" customHeight="1" x14ac:dyDescent="0.25">
      <c r="A86" s="173" t="s">
        <v>196</v>
      </c>
      <c r="B86" s="155" t="s">
        <v>27</v>
      </c>
      <c r="C86" s="156" t="s">
        <v>47</v>
      </c>
      <c r="D86" s="136" t="s">
        <v>203</v>
      </c>
      <c r="E86" s="151" t="s">
        <v>4</v>
      </c>
      <c r="F86" s="145">
        <v>50.94</v>
      </c>
      <c r="G86" s="145">
        <v>0</v>
      </c>
      <c r="H86" s="145">
        <v>50.94</v>
      </c>
      <c r="I86" s="141">
        <v>50.94</v>
      </c>
      <c r="J86" s="50"/>
      <c r="K86" s="66"/>
      <c r="L86" s="50">
        <v>50.94</v>
      </c>
      <c r="M86" s="66"/>
      <c r="N86" s="50"/>
      <c r="O86" s="50"/>
      <c r="P86" s="50"/>
      <c r="Q86" s="50"/>
      <c r="R86" s="50"/>
      <c r="S86" s="50"/>
      <c r="T86" s="50"/>
      <c r="U86" s="50"/>
      <c r="V86" s="67"/>
      <c r="W86" s="68">
        <f t="shared" si="6"/>
        <v>50.94</v>
      </c>
    </row>
    <row r="87" spans="1:41" s="70" customFormat="1" ht="15" customHeight="1" x14ac:dyDescent="0.25">
      <c r="A87" s="173" t="s">
        <v>196</v>
      </c>
      <c r="B87" s="155" t="s">
        <v>27</v>
      </c>
      <c r="C87" s="123" t="s">
        <v>28</v>
      </c>
      <c r="D87" s="124" t="s">
        <v>204</v>
      </c>
      <c r="E87" s="151" t="s">
        <v>4</v>
      </c>
      <c r="F87" s="145">
        <v>32.89</v>
      </c>
      <c r="G87" s="145">
        <v>0</v>
      </c>
      <c r="H87" s="145">
        <v>32.89</v>
      </c>
      <c r="I87" s="141">
        <v>32.89</v>
      </c>
      <c r="J87" s="50"/>
      <c r="K87" s="66"/>
      <c r="L87" s="66"/>
      <c r="M87" s="66"/>
      <c r="N87" s="50"/>
      <c r="O87" s="50"/>
      <c r="P87" s="50"/>
      <c r="Q87" s="50"/>
      <c r="R87" s="50"/>
      <c r="S87" s="50">
        <v>31.32</v>
      </c>
      <c r="T87" s="50"/>
      <c r="U87" s="50"/>
      <c r="V87" s="67">
        <v>1.57</v>
      </c>
      <c r="W87" s="68">
        <f t="shared" si="6"/>
        <v>32.89</v>
      </c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</row>
    <row r="88" spans="1:41" s="70" customFormat="1" ht="15" customHeight="1" x14ac:dyDescent="0.25">
      <c r="A88" s="173" t="s">
        <v>196</v>
      </c>
      <c r="B88" s="155" t="s">
        <v>27</v>
      </c>
      <c r="C88" s="156" t="s">
        <v>45</v>
      </c>
      <c r="D88" s="136" t="s">
        <v>205</v>
      </c>
      <c r="E88" s="151" t="s">
        <v>4</v>
      </c>
      <c r="F88" s="145">
        <v>122.2</v>
      </c>
      <c r="G88" s="145">
        <v>0</v>
      </c>
      <c r="H88" s="145">
        <v>122.2</v>
      </c>
      <c r="I88" s="141">
        <v>122.2</v>
      </c>
      <c r="J88" s="50"/>
      <c r="K88" s="66"/>
      <c r="L88" s="66"/>
      <c r="M88" s="66"/>
      <c r="N88" s="50"/>
      <c r="O88" s="50"/>
      <c r="P88" s="50"/>
      <c r="Q88" s="50"/>
      <c r="R88" s="50">
        <v>122.2</v>
      </c>
      <c r="S88" s="50"/>
      <c r="T88" s="50"/>
      <c r="U88" s="50"/>
      <c r="V88" s="67"/>
      <c r="W88" s="68">
        <f t="shared" si="6"/>
        <v>122.2</v>
      </c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</row>
    <row r="89" spans="1:41" s="70" customFormat="1" ht="15" customHeight="1" x14ac:dyDescent="0.25">
      <c r="A89" s="173" t="s">
        <v>196</v>
      </c>
      <c r="B89" s="155" t="s">
        <v>27</v>
      </c>
      <c r="C89" s="156" t="s">
        <v>47</v>
      </c>
      <c r="D89" s="136" t="s">
        <v>206</v>
      </c>
      <c r="E89" s="151" t="s">
        <v>4</v>
      </c>
      <c r="F89" s="145">
        <v>489.32</v>
      </c>
      <c r="G89" s="145">
        <v>0</v>
      </c>
      <c r="H89" s="145">
        <v>489.32</v>
      </c>
      <c r="I89" s="141">
        <v>489.32</v>
      </c>
      <c r="J89" s="50"/>
      <c r="K89" s="66"/>
      <c r="L89" s="66"/>
      <c r="M89" s="66"/>
      <c r="N89" s="50"/>
      <c r="O89" s="50"/>
      <c r="P89" s="50"/>
      <c r="Q89" s="50"/>
      <c r="R89" s="50">
        <v>489.32</v>
      </c>
      <c r="S89" s="50"/>
      <c r="T89" s="50"/>
      <c r="U89" s="50"/>
      <c r="V89" s="67"/>
      <c r="W89" s="68">
        <f t="shared" si="6"/>
        <v>489.32</v>
      </c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</row>
    <row r="90" spans="1:41" s="70" customFormat="1" ht="15" customHeight="1" x14ac:dyDescent="0.25">
      <c r="A90" s="173" t="s">
        <v>210</v>
      </c>
      <c r="B90" s="155" t="s">
        <v>27</v>
      </c>
      <c r="C90" s="156" t="s">
        <v>61</v>
      </c>
      <c r="D90" s="136" t="s">
        <v>211</v>
      </c>
      <c r="E90" s="151" t="s">
        <v>4</v>
      </c>
      <c r="F90" s="145">
        <v>3873.6</v>
      </c>
      <c r="G90" s="145">
        <v>0</v>
      </c>
      <c r="H90" s="145">
        <v>3873.6</v>
      </c>
      <c r="I90" s="141">
        <v>3873.6</v>
      </c>
      <c r="J90" s="50"/>
      <c r="K90" s="66"/>
      <c r="L90" s="66"/>
      <c r="M90" s="66"/>
      <c r="N90" s="50"/>
      <c r="O90" s="50">
        <v>1978</v>
      </c>
      <c r="P90" s="50"/>
      <c r="Q90" s="50">
        <v>1250</v>
      </c>
      <c r="R90" s="50"/>
      <c r="S90" s="50"/>
      <c r="T90" s="50"/>
      <c r="U90" s="50"/>
      <c r="V90" s="67">
        <v>645.6</v>
      </c>
      <c r="W90" s="68">
        <f t="shared" si="6"/>
        <v>3873.6</v>
      </c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</row>
    <row r="91" spans="1:41" s="77" customFormat="1" ht="15" customHeight="1" x14ac:dyDescent="0.25">
      <c r="A91" s="171" t="s">
        <v>271</v>
      </c>
      <c r="B91" s="127"/>
      <c r="C91" s="165"/>
      <c r="D91" s="129"/>
      <c r="E91" s="162"/>
      <c r="F91" s="163">
        <f>SUM(F79:F90)</f>
        <v>5373.02</v>
      </c>
      <c r="G91" s="163">
        <f t="shared" ref="G91:H91" si="9">SUM(G79:G90)</f>
        <v>0</v>
      </c>
      <c r="H91" s="163">
        <f t="shared" si="9"/>
        <v>5373.02</v>
      </c>
      <c r="I91" s="131"/>
      <c r="J91" s="16"/>
      <c r="K91" s="24"/>
      <c r="L91" s="24"/>
      <c r="M91" s="24"/>
      <c r="N91" s="16"/>
      <c r="O91" s="16"/>
      <c r="P91" s="16"/>
      <c r="Q91" s="16"/>
      <c r="R91" s="16"/>
      <c r="S91" s="16"/>
      <c r="T91" s="16"/>
      <c r="U91" s="16"/>
      <c r="V91" s="17"/>
      <c r="W91" s="68">
        <f t="shared" si="6"/>
        <v>0</v>
      </c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</row>
    <row r="92" spans="1:41" s="77" customFormat="1" ht="15" customHeight="1" x14ac:dyDescent="0.25">
      <c r="A92" s="173" t="s">
        <v>212</v>
      </c>
      <c r="B92" s="111" t="s">
        <v>23</v>
      </c>
      <c r="C92" s="112" t="s">
        <v>24</v>
      </c>
      <c r="D92" s="112" t="s">
        <v>25</v>
      </c>
      <c r="E92" s="150" t="s">
        <v>4</v>
      </c>
      <c r="F92" s="145">
        <v>15</v>
      </c>
      <c r="G92" s="145">
        <v>0</v>
      </c>
      <c r="H92" s="145">
        <v>15</v>
      </c>
      <c r="I92" s="134">
        <v>15</v>
      </c>
      <c r="J92" s="73"/>
      <c r="K92" s="19"/>
      <c r="L92" s="19"/>
      <c r="M92" s="19"/>
      <c r="N92" s="9">
        <v>15</v>
      </c>
      <c r="O92" s="9"/>
      <c r="P92" s="9"/>
      <c r="Q92" s="9"/>
      <c r="R92" s="9"/>
      <c r="S92" s="9"/>
      <c r="T92" s="9"/>
      <c r="U92" s="9"/>
      <c r="V92" s="13"/>
      <c r="W92" s="68">
        <f t="shared" si="6"/>
        <v>15</v>
      </c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</row>
    <row r="93" spans="1:41" s="77" customFormat="1" ht="15" customHeight="1" x14ac:dyDescent="0.25">
      <c r="A93" s="173" t="s">
        <v>212</v>
      </c>
      <c r="B93" s="135" t="s">
        <v>42</v>
      </c>
      <c r="C93" s="123" t="s">
        <v>43</v>
      </c>
      <c r="D93" s="136" t="s">
        <v>30</v>
      </c>
      <c r="E93" s="151" t="s">
        <v>4</v>
      </c>
      <c r="F93" s="145">
        <v>101</v>
      </c>
      <c r="G93" s="145">
        <v>0</v>
      </c>
      <c r="H93" s="145">
        <v>101</v>
      </c>
      <c r="I93" s="141">
        <v>101</v>
      </c>
      <c r="J93" s="9"/>
      <c r="K93" s="11"/>
      <c r="L93" s="11"/>
      <c r="M93" s="11"/>
      <c r="N93" s="9"/>
      <c r="O93" s="9"/>
      <c r="P93" s="9"/>
      <c r="Q93" s="23">
        <v>96.19</v>
      </c>
      <c r="R93" s="9"/>
      <c r="S93" s="9"/>
      <c r="T93" s="9"/>
      <c r="U93" s="9"/>
      <c r="V93" s="13">
        <v>4.8099999999999996</v>
      </c>
      <c r="W93" s="68">
        <f t="shared" si="6"/>
        <v>101</v>
      </c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</row>
    <row r="94" spans="1:41" s="77" customFormat="1" ht="15" customHeight="1" x14ac:dyDescent="0.25">
      <c r="A94" s="173" t="s">
        <v>213</v>
      </c>
      <c r="B94" s="155" t="s">
        <v>27</v>
      </c>
      <c r="C94" s="156" t="s">
        <v>214</v>
      </c>
      <c r="D94" s="157" t="s">
        <v>248</v>
      </c>
      <c r="E94" s="151" t="s">
        <v>4</v>
      </c>
      <c r="F94" s="145">
        <v>0</v>
      </c>
      <c r="G94" s="145">
        <v>0</v>
      </c>
      <c r="H94" s="145">
        <v>63.58</v>
      </c>
      <c r="I94" s="141">
        <v>63.58</v>
      </c>
      <c r="J94" s="50"/>
      <c r="K94" s="66"/>
      <c r="L94" s="66"/>
      <c r="M94" s="66"/>
      <c r="N94" s="50">
        <v>52.98</v>
      </c>
      <c r="O94" s="50"/>
      <c r="P94" s="50"/>
      <c r="Q94" s="97"/>
      <c r="R94" s="50"/>
      <c r="S94" s="50"/>
      <c r="T94" s="50"/>
      <c r="U94" s="50"/>
      <c r="V94" s="97">
        <v>10.6</v>
      </c>
      <c r="W94" s="68">
        <f t="shared" si="6"/>
        <v>63.58</v>
      </c>
      <c r="Y94" s="22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s="76" customFormat="1" ht="15" customHeight="1" x14ac:dyDescent="0.25">
      <c r="A95" s="173" t="s">
        <v>213</v>
      </c>
      <c r="B95" s="155" t="s">
        <v>27</v>
      </c>
      <c r="C95" s="156" t="s">
        <v>214</v>
      </c>
      <c r="D95" s="157" t="s">
        <v>248</v>
      </c>
      <c r="E95" s="151" t="s">
        <v>4</v>
      </c>
      <c r="F95" s="145">
        <v>20</v>
      </c>
      <c r="G95" s="145">
        <v>0</v>
      </c>
      <c r="H95" s="145">
        <v>20</v>
      </c>
      <c r="I95" s="141">
        <v>20</v>
      </c>
      <c r="J95" s="50"/>
      <c r="K95" s="66"/>
      <c r="L95" s="66"/>
      <c r="M95" s="66"/>
      <c r="N95" s="50">
        <v>16.670000000000002</v>
      </c>
      <c r="O95" s="50"/>
      <c r="P95" s="50"/>
      <c r="Q95" s="97"/>
      <c r="R95" s="50"/>
      <c r="S95" s="50"/>
      <c r="T95" s="50"/>
      <c r="U95" s="50"/>
      <c r="V95" s="97">
        <v>3.33</v>
      </c>
      <c r="W95" s="68">
        <f t="shared" si="6"/>
        <v>20</v>
      </c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</row>
    <row r="96" spans="1:41" s="76" customFormat="1" ht="15" customHeight="1" x14ac:dyDescent="0.25">
      <c r="A96" s="173" t="s">
        <v>213</v>
      </c>
      <c r="B96" s="155" t="s">
        <v>27</v>
      </c>
      <c r="C96" s="156" t="s">
        <v>45</v>
      </c>
      <c r="D96" s="136" t="s">
        <v>215</v>
      </c>
      <c r="E96" s="151" t="s">
        <v>4</v>
      </c>
      <c r="F96" s="145">
        <v>122.4</v>
      </c>
      <c r="G96" s="145">
        <v>0</v>
      </c>
      <c r="H96" s="145">
        <v>122.4</v>
      </c>
      <c r="I96" s="141">
        <v>122.4</v>
      </c>
      <c r="J96" s="50"/>
      <c r="K96" s="66"/>
      <c r="L96" s="66"/>
      <c r="M96" s="66"/>
      <c r="N96" s="50"/>
      <c r="O96" s="50"/>
      <c r="P96" s="50"/>
      <c r="Q96" s="50"/>
      <c r="R96" s="50">
        <v>122.4</v>
      </c>
      <c r="S96" s="50"/>
      <c r="T96" s="50"/>
      <c r="U96" s="50"/>
      <c r="V96" s="67"/>
      <c r="W96" s="68">
        <f t="shared" si="6"/>
        <v>122.4</v>
      </c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1:41" s="76" customFormat="1" ht="15" customHeight="1" x14ac:dyDescent="0.25">
      <c r="A97" s="173" t="s">
        <v>213</v>
      </c>
      <c r="B97" s="155" t="s">
        <v>27</v>
      </c>
      <c r="C97" s="156" t="s">
        <v>47</v>
      </c>
      <c r="D97" s="136" t="s">
        <v>216</v>
      </c>
      <c r="E97" s="151" t="s">
        <v>4</v>
      </c>
      <c r="F97" s="145">
        <v>489.12</v>
      </c>
      <c r="G97" s="145">
        <v>0</v>
      </c>
      <c r="H97" s="145">
        <v>489.12</v>
      </c>
      <c r="I97" s="141">
        <v>489.12</v>
      </c>
      <c r="J97" s="50"/>
      <c r="K97" s="66"/>
      <c r="L97" s="66"/>
      <c r="M97" s="66"/>
      <c r="N97" s="50"/>
      <c r="O97" s="50"/>
      <c r="P97" s="50"/>
      <c r="Q97" s="50"/>
      <c r="R97" s="50">
        <v>489.12</v>
      </c>
      <c r="S97" s="50"/>
      <c r="T97" s="50"/>
      <c r="U97" s="50"/>
      <c r="V97" s="67"/>
      <c r="W97" s="68">
        <f t="shared" si="6"/>
        <v>489.12</v>
      </c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1:41" ht="15" customHeight="1" x14ac:dyDescent="0.25">
      <c r="A98" s="172" t="s">
        <v>217</v>
      </c>
      <c r="B98" s="135" t="s">
        <v>27</v>
      </c>
      <c r="C98" s="156" t="s">
        <v>218</v>
      </c>
      <c r="D98" s="124" t="s">
        <v>219</v>
      </c>
      <c r="E98" s="150" t="s">
        <v>4</v>
      </c>
      <c r="F98" s="145">
        <v>445.24</v>
      </c>
      <c r="G98" s="145">
        <v>0</v>
      </c>
      <c r="H98" s="145">
        <v>445.24</v>
      </c>
      <c r="I98" s="126">
        <v>445.24</v>
      </c>
      <c r="J98" s="9"/>
      <c r="K98" s="11"/>
      <c r="L98" s="11"/>
      <c r="M98" s="11"/>
      <c r="N98" s="9">
        <v>445.24</v>
      </c>
      <c r="O98" s="9"/>
      <c r="P98" s="9"/>
      <c r="Q98" s="9"/>
      <c r="R98" s="9"/>
      <c r="S98" s="9"/>
      <c r="T98" s="9"/>
      <c r="U98" s="9"/>
      <c r="V98" s="13"/>
      <c r="W98" s="68">
        <f t="shared" si="6"/>
        <v>445.24</v>
      </c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</row>
    <row r="99" spans="1:41" s="78" customFormat="1" ht="15" customHeight="1" x14ac:dyDescent="0.25">
      <c r="A99" s="172" t="s">
        <v>220</v>
      </c>
      <c r="B99" s="135" t="s">
        <v>27</v>
      </c>
      <c r="C99" s="123" t="s">
        <v>31</v>
      </c>
      <c r="D99" s="124" t="s">
        <v>32</v>
      </c>
      <c r="E99" s="150" t="s">
        <v>4</v>
      </c>
      <c r="F99" s="145">
        <v>45.33</v>
      </c>
      <c r="G99" s="145">
        <v>0</v>
      </c>
      <c r="H99" s="145">
        <v>45.33</v>
      </c>
      <c r="I99" s="126">
        <v>45.33</v>
      </c>
      <c r="J99" s="9"/>
      <c r="K99" s="11"/>
      <c r="L99" s="11"/>
      <c r="M99" s="11"/>
      <c r="N99" s="9"/>
      <c r="O99" s="9"/>
      <c r="P99" s="9"/>
      <c r="Q99" s="9">
        <v>45.33</v>
      </c>
      <c r="R99" s="9"/>
      <c r="S99" s="9"/>
      <c r="T99" s="9"/>
      <c r="U99" s="9"/>
      <c r="V99" s="13"/>
      <c r="W99" s="68">
        <f t="shared" si="6"/>
        <v>45.33</v>
      </c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</row>
    <row r="100" spans="1:41" s="78" customFormat="1" ht="15" customHeight="1" x14ac:dyDescent="0.25">
      <c r="A100" s="172" t="s">
        <v>220</v>
      </c>
      <c r="B100" s="135" t="s">
        <v>27</v>
      </c>
      <c r="C100" s="123" t="s">
        <v>31</v>
      </c>
      <c r="D100" s="124" t="s">
        <v>191</v>
      </c>
      <c r="E100" s="150" t="s">
        <v>4</v>
      </c>
      <c r="F100" s="145">
        <v>74.61</v>
      </c>
      <c r="G100" s="145">
        <v>0</v>
      </c>
      <c r="H100" s="145">
        <v>74.61</v>
      </c>
      <c r="I100" s="126">
        <v>74.61</v>
      </c>
      <c r="J100" s="9">
        <v>74.61</v>
      </c>
      <c r="K100" s="11"/>
      <c r="L100" s="11"/>
      <c r="M100" s="11"/>
      <c r="N100" s="9"/>
      <c r="O100" s="9"/>
      <c r="P100" s="9"/>
      <c r="Q100" s="9"/>
      <c r="R100" s="9"/>
      <c r="S100" s="9"/>
      <c r="T100" s="9"/>
      <c r="U100" s="9"/>
      <c r="V100" s="13"/>
      <c r="W100" s="68">
        <f t="shared" si="6"/>
        <v>74.61</v>
      </c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</row>
    <row r="101" spans="1:41" s="78" customFormat="1" ht="15" customHeight="1" x14ac:dyDescent="0.25">
      <c r="A101" s="172" t="s">
        <v>220</v>
      </c>
      <c r="B101" s="135" t="s">
        <v>27</v>
      </c>
      <c r="C101" s="123" t="s">
        <v>28</v>
      </c>
      <c r="D101" s="124" t="s">
        <v>221</v>
      </c>
      <c r="E101" s="150" t="s">
        <v>4</v>
      </c>
      <c r="F101" s="145">
        <v>31.83</v>
      </c>
      <c r="G101" s="145">
        <v>0</v>
      </c>
      <c r="H101" s="145">
        <v>31.83</v>
      </c>
      <c r="I101" s="126">
        <v>31.83</v>
      </c>
      <c r="J101" s="9"/>
      <c r="K101" s="11"/>
      <c r="L101" s="11"/>
      <c r="M101" s="11"/>
      <c r="N101" s="9"/>
      <c r="O101" s="9"/>
      <c r="P101" s="9"/>
      <c r="Q101" s="9"/>
      <c r="R101" s="9"/>
      <c r="S101" s="9">
        <v>30.31</v>
      </c>
      <c r="T101" s="9"/>
      <c r="U101" s="9"/>
      <c r="V101" s="13">
        <v>1.52</v>
      </c>
      <c r="W101" s="68">
        <f t="shared" si="6"/>
        <v>31.83</v>
      </c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</row>
    <row r="102" spans="1:41" s="79" customFormat="1" ht="15" customHeight="1" x14ac:dyDescent="0.25">
      <c r="A102" s="172" t="s">
        <v>222</v>
      </c>
      <c r="B102" s="135" t="s">
        <v>27</v>
      </c>
      <c r="C102" s="156" t="s">
        <v>45</v>
      </c>
      <c r="D102" s="136" t="s">
        <v>223</v>
      </c>
      <c r="E102" s="150" t="s">
        <v>4</v>
      </c>
      <c r="F102" s="145">
        <v>122.4</v>
      </c>
      <c r="G102" s="145">
        <v>0</v>
      </c>
      <c r="H102" s="145">
        <v>122.4</v>
      </c>
      <c r="I102" s="126">
        <v>122.4</v>
      </c>
      <c r="J102" s="9"/>
      <c r="K102" s="11"/>
      <c r="L102" s="11"/>
      <c r="M102" s="11"/>
      <c r="N102" s="9"/>
      <c r="O102" s="9"/>
      <c r="P102" s="9"/>
      <c r="Q102" s="9"/>
      <c r="R102" s="9">
        <v>122.4</v>
      </c>
      <c r="S102" s="9"/>
      <c r="T102" s="9"/>
      <c r="U102" s="9"/>
      <c r="V102" s="13"/>
      <c r="W102" s="68">
        <f t="shared" si="6"/>
        <v>122.4</v>
      </c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</row>
    <row r="103" spans="1:41" s="79" customFormat="1" ht="15" customHeight="1" x14ac:dyDescent="0.25">
      <c r="A103" s="172" t="s">
        <v>222</v>
      </c>
      <c r="B103" s="135" t="s">
        <v>27</v>
      </c>
      <c r="C103" s="123" t="s">
        <v>47</v>
      </c>
      <c r="D103" s="124" t="s">
        <v>224</v>
      </c>
      <c r="E103" s="150" t="s">
        <v>4</v>
      </c>
      <c r="F103" s="145">
        <v>489.32</v>
      </c>
      <c r="G103" s="145">
        <v>0</v>
      </c>
      <c r="H103" s="145">
        <v>489.32</v>
      </c>
      <c r="I103" s="126">
        <v>489.32</v>
      </c>
      <c r="J103" s="9"/>
      <c r="K103" s="11"/>
      <c r="L103" s="11"/>
      <c r="M103" s="11"/>
      <c r="N103" s="9"/>
      <c r="O103" s="9"/>
      <c r="P103" s="9"/>
      <c r="Q103" s="9"/>
      <c r="R103" s="9">
        <v>489.32</v>
      </c>
      <c r="S103" s="9"/>
      <c r="T103" s="9"/>
      <c r="U103" s="9"/>
      <c r="V103" s="13"/>
      <c r="W103" s="68">
        <f t="shared" si="6"/>
        <v>489.32</v>
      </c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</row>
    <row r="104" spans="1:41" s="80" customFormat="1" ht="15" customHeight="1" x14ac:dyDescent="0.25">
      <c r="A104" s="172" t="s">
        <v>225</v>
      </c>
      <c r="B104" s="135" t="s">
        <v>27</v>
      </c>
      <c r="C104" s="123" t="s">
        <v>28</v>
      </c>
      <c r="D104" s="124" t="s">
        <v>221</v>
      </c>
      <c r="E104" s="150" t="s">
        <v>4</v>
      </c>
      <c r="F104" s="145">
        <v>36.5</v>
      </c>
      <c r="G104" s="145">
        <v>0</v>
      </c>
      <c r="H104" s="145">
        <v>36.5</v>
      </c>
      <c r="I104" s="126">
        <v>36.5</v>
      </c>
      <c r="J104" s="9"/>
      <c r="K104" s="11"/>
      <c r="L104" s="11"/>
      <c r="M104" s="11"/>
      <c r="N104" s="9"/>
      <c r="O104" s="9"/>
      <c r="P104" s="9"/>
      <c r="Q104" s="9"/>
      <c r="R104" s="9"/>
      <c r="S104" s="9">
        <v>36.5</v>
      </c>
      <c r="T104" s="9"/>
      <c r="U104" s="9"/>
      <c r="V104" s="13"/>
      <c r="W104" s="68">
        <f t="shared" si="6"/>
        <v>36.5</v>
      </c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</row>
    <row r="105" spans="1:41" s="79" customFormat="1" ht="15" customHeight="1" x14ac:dyDescent="0.25">
      <c r="A105" s="172" t="s">
        <v>225</v>
      </c>
      <c r="B105" s="135" t="s">
        <v>27</v>
      </c>
      <c r="C105" s="123" t="s">
        <v>38</v>
      </c>
      <c r="D105" s="124" t="s">
        <v>226</v>
      </c>
      <c r="E105" s="150" t="s">
        <v>4</v>
      </c>
      <c r="F105" s="145">
        <v>327.17</v>
      </c>
      <c r="G105" s="145">
        <v>0</v>
      </c>
      <c r="H105" s="145">
        <v>327.17</v>
      </c>
      <c r="I105" s="126">
        <v>327.17</v>
      </c>
      <c r="J105" s="9"/>
      <c r="K105" s="11"/>
      <c r="L105" s="11"/>
      <c r="M105" s="11"/>
      <c r="N105" s="9"/>
      <c r="O105" s="9"/>
      <c r="P105" s="9"/>
      <c r="Q105" s="9"/>
      <c r="R105" s="9"/>
      <c r="S105" s="9"/>
      <c r="T105" s="9"/>
      <c r="U105" s="9">
        <v>272.64</v>
      </c>
      <c r="V105" s="13">
        <v>54.53</v>
      </c>
      <c r="W105" s="68">
        <f t="shared" si="6"/>
        <v>327.16999999999996</v>
      </c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</row>
    <row r="106" spans="1:41" s="81" customFormat="1" ht="15" customHeight="1" x14ac:dyDescent="0.25">
      <c r="A106" s="171" t="s">
        <v>73</v>
      </c>
      <c r="B106" s="127"/>
      <c r="C106" s="128"/>
      <c r="D106" s="129"/>
      <c r="E106" s="162"/>
      <c r="F106" s="166">
        <f>SUM(F92:F105)</f>
        <v>2319.9199999999996</v>
      </c>
      <c r="G106" s="166">
        <f t="shared" ref="G106:H106" si="10">SUM(G92:G105)</f>
        <v>0</v>
      </c>
      <c r="H106" s="166">
        <f t="shared" si="10"/>
        <v>2383.5</v>
      </c>
      <c r="I106" s="167"/>
      <c r="J106" s="16"/>
      <c r="K106" s="24"/>
      <c r="L106" s="24"/>
      <c r="M106" s="24"/>
      <c r="N106" s="16"/>
      <c r="O106" s="16"/>
      <c r="P106" s="16"/>
      <c r="Q106" s="16"/>
      <c r="R106" s="16"/>
      <c r="S106" s="16"/>
      <c r="T106" s="16"/>
      <c r="U106" s="16"/>
      <c r="V106" s="17"/>
      <c r="W106" s="68">
        <f t="shared" si="6"/>
        <v>0</v>
      </c>
    </row>
    <row r="107" spans="1:41" s="81" customFormat="1" ht="15" customHeight="1" x14ac:dyDescent="0.25">
      <c r="A107" s="173" t="s">
        <v>229</v>
      </c>
      <c r="B107" s="111" t="s">
        <v>23</v>
      </c>
      <c r="C107" s="112" t="s">
        <v>24</v>
      </c>
      <c r="D107" s="112" t="s">
        <v>25</v>
      </c>
      <c r="E107" s="150" t="s">
        <v>4</v>
      </c>
      <c r="F107" s="145">
        <v>15</v>
      </c>
      <c r="G107" s="145">
        <v>0</v>
      </c>
      <c r="H107" s="145">
        <v>15</v>
      </c>
      <c r="I107" s="134">
        <v>15</v>
      </c>
      <c r="J107" s="73"/>
      <c r="K107" s="19"/>
      <c r="L107" s="19"/>
      <c r="M107" s="19"/>
      <c r="N107" s="9">
        <v>15</v>
      </c>
      <c r="O107" s="9"/>
      <c r="P107" s="9"/>
      <c r="Q107" s="9"/>
      <c r="R107" s="9"/>
      <c r="S107" s="9"/>
      <c r="T107" s="9"/>
      <c r="U107" s="9"/>
      <c r="V107" s="13"/>
      <c r="W107" s="68">
        <f t="shared" ref="W107:W114" si="11">SUM(J107:V107)</f>
        <v>15</v>
      </c>
    </row>
    <row r="108" spans="1:41" s="81" customFormat="1" ht="15" customHeight="1" x14ac:dyDescent="0.25">
      <c r="A108" s="173" t="s">
        <v>229</v>
      </c>
      <c r="B108" s="135" t="s">
        <v>42</v>
      </c>
      <c r="C108" s="123" t="s">
        <v>43</v>
      </c>
      <c r="D108" s="136" t="s">
        <v>30</v>
      </c>
      <c r="E108" s="151" t="s">
        <v>4</v>
      </c>
      <c r="F108" s="145">
        <v>101</v>
      </c>
      <c r="G108" s="145">
        <v>0</v>
      </c>
      <c r="H108" s="145">
        <v>101</v>
      </c>
      <c r="I108" s="141">
        <v>101</v>
      </c>
      <c r="J108" s="9"/>
      <c r="K108" s="11"/>
      <c r="L108" s="11"/>
      <c r="M108" s="11"/>
      <c r="N108" s="9"/>
      <c r="O108" s="9"/>
      <c r="P108" s="9"/>
      <c r="Q108" s="23">
        <v>96.19</v>
      </c>
      <c r="R108" s="9"/>
      <c r="S108" s="9"/>
      <c r="T108" s="9"/>
      <c r="U108" s="9"/>
      <c r="V108" s="13">
        <v>4.8099999999999996</v>
      </c>
      <c r="W108" s="68">
        <f t="shared" si="11"/>
        <v>101</v>
      </c>
    </row>
    <row r="109" spans="1:41" s="81" customFormat="1" ht="15" customHeight="1" x14ac:dyDescent="0.25">
      <c r="A109" s="172" t="s">
        <v>227</v>
      </c>
      <c r="B109" s="135" t="s">
        <v>27</v>
      </c>
      <c r="C109" s="123" t="s">
        <v>228</v>
      </c>
      <c r="D109" s="124" t="s">
        <v>230</v>
      </c>
      <c r="E109" s="150" t="s">
        <v>4</v>
      </c>
      <c r="F109" s="145">
        <v>33.5</v>
      </c>
      <c r="G109" s="145">
        <v>0</v>
      </c>
      <c r="H109" s="145">
        <v>33.5</v>
      </c>
      <c r="I109" s="126">
        <v>33.5</v>
      </c>
      <c r="J109" s="9"/>
      <c r="K109" s="11"/>
      <c r="L109" s="11"/>
      <c r="M109" s="11"/>
      <c r="N109" s="9"/>
      <c r="O109" s="9"/>
      <c r="P109" s="9"/>
      <c r="Q109" s="9"/>
      <c r="R109" s="9"/>
      <c r="S109" s="9"/>
      <c r="T109" s="9"/>
      <c r="U109" s="9">
        <v>33.5</v>
      </c>
      <c r="V109" s="13"/>
      <c r="W109" s="68">
        <f t="shared" si="11"/>
        <v>33.5</v>
      </c>
    </row>
    <row r="110" spans="1:41" s="81" customFormat="1" ht="15" customHeight="1" x14ac:dyDescent="0.25">
      <c r="A110" s="172" t="s">
        <v>231</v>
      </c>
      <c r="B110" s="135" t="s">
        <v>27</v>
      </c>
      <c r="C110" s="123" t="s">
        <v>47</v>
      </c>
      <c r="D110" s="124" t="s">
        <v>232</v>
      </c>
      <c r="E110" s="150" t="s">
        <v>4</v>
      </c>
      <c r="F110" s="145">
        <v>28.78</v>
      </c>
      <c r="G110" s="145">
        <v>0</v>
      </c>
      <c r="H110" s="145">
        <v>28.78</v>
      </c>
      <c r="I110" s="126">
        <v>28.78</v>
      </c>
      <c r="J110" s="9"/>
      <c r="K110" s="11"/>
      <c r="L110" s="11"/>
      <c r="M110" s="11"/>
      <c r="N110" s="9">
        <v>23.98</v>
      </c>
      <c r="O110" s="9"/>
      <c r="P110" s="9"/>
      <c r="Q110" s="9"/>
      <c r="R110" s="9"/>
      <c r="S110" s="9"/>
      <c r="T110" s="9"/>
      <c r="U110" s="9"/>
      <c r="V110" s="13">
        <v>4.8</v>
      </c>
      <c r="W110" s="68">
        <f t="shared" si="11"/>
        <v>28.78</v>
      </c>
    </row>
    <row r="111" spans="1:41" s="81" customFormat="1" ht="15" customHeight="1" x14ac:dyDescent="0.25">
      <c r="A111" s="172" t="s">
        <v>231</v>
      </c>
      <c r="B111" s="135" t="s">
        <v>27</v>
      </c>
      <c r="C111" s="123" t="s">
        <v>47</v>
      </c>
      <c r="D111" s="124" t="s">
        <v>245</v>
      </c>
      <c r="E111" s="150" t="s">
        <v>4</v>
      </c>
      <c r="F111" s="145">
        <v>22.95</v>
      </c>
      <c r="G111" s="145">
        <v>0</v>
      </c>
      <c r="H111" s="145">
        <v>22.95</v>
      </c>
      <c r="I111" s="126">
        <v>22.95</v>
      </c>
      <c r="J111" s="9"/>
      <c r="K111" s="11"/>
      <c r="L111" s="11"/>
      <c r="M111" s="11"/>
      <c r="N111" s="9">
        <v>22.95</v>
      </c>
      <c r="O111" s="9"/>
      <c r="P111" s="9"/>
      <c r="Q111" s="9"/>
      <c r="R111" s="9"/>
      <c r="S111" s="9"/>
      <c r="T111" s="9"/>
      <c r="U111" s="9"/>
      <c r="V111" s="13"/>
      <c r="W111" s="68">
        <f t="shared" si="11"/>
        <v>22.95</v>
      </c>
    </row>
    <row r="112" spans="1:41" s="81" customFormat="1" ht="15" customHeight="1" x14ac:dyDescent="0.25">
      <c r="A112" s="172" t="s">
        <v>231</v>
      </c>
      <c r="B112" s="135" t="s">
        <v>27</v>
      </c>
      <c r="C112" s="123" t="s">
        <v>28</v>
      </c>
      <c r="D112" s="124" t="s">
        <v>233</v>
      </c>
      <c r="E112" s="150" t="s">
        <v>4</v>
      </c>
      <c r="F112" s="145">
        <v>32.89</v>
      </c>
      <c r="G112" s="145">
        <v>0</v>
      </c>
      <c r="H112" s="145">
        <v>32.89</v>
      </c>
      <c r="I112" s="126">
        <v>32.89</v>
      </c>
      <c r="J112" s="9"/>
      <c r="K112" s="11"/>
      <c r="L112" s="11"/>
      <c r="M112" s="11"/>
      <c r="N112" s="9"/>
      <c r="O112" s="9"/>
      <c r="P112" s="9"/>
      <c r="Q112" s="9"/>
      <c r="R112" s="9"/>
      <c r="S112" s="9">
        <v>31.32</v>
      </c>
      <c r="T112" s="9"/>
      <c r="U112" s="9"/>
      <c r="V112" s="13">
        <v>1.57</v>
      </c>
      <c r="W112" s="68">
        <f t="shared" si="11"/>
        <v>32.89</v>
      </c>
    </row>
    <row r="113" spans="1:41" s="81" customFormat="1" ht="15" customHeight="1" x14ac:dyDescent="0.25">
      <c r="A113" s="172" t="s">
        <v>234</v>
      </c>
      <c r="B113" s="135" t="s">
        <v>42</v>
      </c>
      <c r="C113" s="123" t="s">
        <v>235</v>
      </c>
      <c r="D113" s="124" t="s">
        <v>236</v>
      </c>
      <c r="E113" s="150" t="s">
        <v>4</v>
      </c>
      <c r="F113" s="145">
        <v>35</v>
      </c>
      <c r="G113" s="145">
        <v>0</v>
      </c>
      <c r="H113" s="145">
        <v>35</v>
      </c>
      <c r="I113" s="126">
        <v>35</v>
      </c>
      <c r="J113" s="9"/>
      <c r="K113" s="11"/>
      <c r="L113" s="11"/>
      <c r="M113" s="11"/>
      <c r="N113" s="9">
        <v>35</v>
      </c>
      <c r="O113" s="9"/>
      <c r="P113" s="9"/>
      <c r="Q113" s="9"/>
      <c r="R113" s="9"/>
      <c r="S113" s="9"/>
      <c r="T113" s="9"/>
      <c r="U113" s="9"/>
      <c r="V113" s="13"/>
      <c r="W113" s="68">
        <f t="shared" si="11"/>
        <v>35</v>
      </c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</row>
    <row r="114" spans="1:41" s="81" customFormat="1" ht="15" customHeight="1" x14ac:dyDescent="0.25">
      <c r="A114" s="171" t="s">
        <v>74</v>
      </c>
      <c r="B114" s="127"/>
      <c r="C114" s="128"/>
      <c r="D114" s="129"/>
      <c r="E114" s="162"/>
      <c r="F114" s="166">
        <f>SUM(F107:F113)</f>
        <v>269.12</v>
      </c>
      <c r="G114" s="166">
        <f t="shared" ref="G114:H114" si="12">SUM(G107:G113)</f>
        <v>0</v>
      </c>
      <c r="H114" s="166">
        <f t="shared" si="12"/>
        <v>269.12</v>
      </c>
      <c r="I114" s="166"/>
      <c r="J114" s="16"/>
      <c r="K114" s="24"/>
      <c r="L114" s="24"/>
      <c r="M114" s="24"/>
      <c r="N114" s="16"/>
      <c r="O114" s="16"/>
      <c r="P114" s="16"/>
      <c r="Q114" s="16"/>
      <c r="R114" s="16"/>
      <c r="S114" s="16"/>
      <c r="T114" s="16"/>
      <c r="U114" s="16"/>
      <c r="V114" s="17"/>
      <c r="W114" s="68">
        <f t="shared" si="11"/>
        <v>0</v>
      </c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</row>
    <row r="115" spans="1:41" s="81" customFormat="1" ht="15" customHeight="1" x14ac:dyDescent="0.25">
      <c r="A115" s="172" t="s">
        <v>237</v>
      </c>
      <c r="B115" s="111" t="s">
        <v>23</v>
      </c>
      <c r="C115" s="112" t="s">
        <v>24</v>
      </c>
      <c r="D115" s="112" t="s">
        <v>25</v>
      </c>
      <c r="E115" s="150" t="s">
        <v>4</v>
      </c>
      <c r="F115" s="145">
        <v>15</v>
      </c>
      <c r="G115" s="145">
        <v>0</v>
      </c>
      <c r="H115" s="145">
        <v>15</v>
      </c>
      <c r="I115" s="134">
        <v>15</v>
      </c>
      <c r="J115" s="73"/>
      <c r="K115" s="19"/>
      <c r="L115" s="19"/>
      <c r="M115" s="9"/>
      <c r="N115" s="9">
        <v>15</v>
      </c>
      <c r="O115" s="9"/>
      <c r="P115" s="9"/>
      <c r="Q115" s="9"/>
      <c r="R115" s="9"/>
      <c r="S115" s="9"/>
      <c r="T115" s="9"/>
      <c r="U115" s="9"/>
      <c r="V115" s="13"/>
      <c r="W115" s="68">
        <f t="shared" ref="W115:W118" si="13">SUM(J115:V115)</f>
        <v>15</v>
      </c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</row>
    <row r="116" spans="1:41" s="81" customFormat="1" ht="15" customHeight="1" x14ac:dyDescent="0.25">
      <c r="A116" s="172" t="s">
        <v>237</v>
      </c>
      <c r="B116" s="135" t="s">
        <v>42</v>
      </c>
      <c r="C116" s="123" t="s">
        <v>43</v>
      </c>
      <c r="D116" s="136" t="s">
        <v>30</v>
      </c>
      <c r="E116" s="151" t="s">
        <v>4</v>
      </c>
      <c r="F116" s="145">
        <v>101</v>
      </c>
      <c r="G116" s="145">
        <v>0</v>
      </c>
      <c r="H116" s="145">
        <v>101</v>
      </c>
      <c r="I116" s="141">
        <v>101</v>
      </c>
      <c r="J116" s="9"/>
      <c r="K116" s="11"/>
      <c r="L116" s="11"/>
      <c r="M116" s="11"/>
      <c r="N116" s="9"/>
      <c r="O116" s="9"/>
      <c r="P116" s="9"/>
      <c r="Q116" s="23">
        <v>96.19</v>
      </c>
      <c r="R116" s="9"/>
      <c r="S116" s="9"/>
      <c r="T116" s="9"/>
      <c r="U116" s="9"/>
      <c r="V116" s="13">
        <v>4.8099999999999996</v>
      </c>
      <c r="W116" s="68">
        <f t="shared" si="13"/>
        <v>101</v>
      </c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</row>
    <row r="117" spans="1:41" s="82" customFormat="1" ht="15" customHeight="1" x14ac:dyDescent="0.25">
      <c r="A117" s="173" t="s">
        <v>238</v>
      </c>
      <c r="B117" s="135" t="s">
        <v>27</v>
      </c>
      <c r="C117" s="156" t="s">
        <v>45</v>
      </c>
      <c r="D117" s="136" t="s">
        <v>239</v>
      </c>
      <c r="E117" s="151" t="s">
        <v>4</v>
      </c>
      <c r="F117" s="145">
        <v>120.2</v>
      </c>
      <c r="G117" s="145">
        <v>0</v>
      </c>
      <c r="H117" s="145">
        <v>120.2</v>
      </c>
      <c r="I117" s="141">
        <v>120.2</v>
      </c>
      <c r="J117" s="74"/>
      <c r="K117" s="29"/>
      <c r="L117" s="29"/>
      <c r="M117" s="9"/>
      <c r="N117" s="28"/>
      <c r="O117" s="28"/>
      <c r="P117" s="28"/>
      <c r="Q117" s="9"/>
      <c r="R117" s="9">
        <v>120.2</v>
      </c>
      <c r="S117" s="28"/>
      <c r="T117" s="28"/>
      <c r="U117" s="28"/>
      <c r="V117" s="13"/>
      <c r="W117" s="68">
        <f t="shared" si="13"/>
        <v>120.2</v>
      </c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</row>
    <row r="118" spans="1:41" s="82" customFormat="1" ht="15" customHeight="1" x14ac:dyDescent="0.25">
      <c r="A118" s="173" t="s">
        <v>238</v>
      </c>
      <c r="B118" s="135" t="s">
        <v>27</v>
      </c>
      <c r="C118" s="123" t="s">
        <v>47</v>
      </c>
      <c r="D118" s="124" t="s">
        <v>240</v>
      </c>
      <c r="E118" s="151" t="s">
        <v>4</v>
      </c>
      <c r="F118" s="145">
        <v>489.12</v>
      </c>
      <c r="G118" s="145">
        <v>0</v>
      </c>
      <c r="H118" s="145">
        <v>489.12</v>
      </c>
      <c r="I118" s="141">
        <v>489.12</v>
      </c>
      <c r="J118" s="74"/>
      <c r="K118" s="29"/>
      <c r="L118" s="29"/>
      <c r="M118" s="9"/>
      <c r="N118" s="9"/>
      <c r="O118" s="28"/>
      <c r="P118" s="28"/>
      <c r="Q118" s="9"/>
      <c r="R118" s="9">
        <v>489.12</v>
      </c>
      <c r="S118" s="28"/>
      <c r="T118" s="28"/>
      <c r="U118" s="28"/>
      <c r="V118" s="13"/>
      <c r="W118" s="68">
        <f t="shared" si="13"/>
        <v>489.12</v>
      </c>
    </row>
    <row r="119" spans="1:41" s="82" customFormat="1" ht="15" customHeight="1" x14ac:dyDescent="0.25">
      <c r="A119" s="173" t="s">
        <v>241</v>
      </c>
      <c r="B119" s="155" t="s">
        <v>27</v>
      </c>
      <c r="C119" s="123" t="s">
        <v>28</v>
      </c>
      <c r="D119" s="124" t="s">
        <v>242</v>
      </c>
      <c r="E119" s="151" t="s">
        <v>4</v>
      </c>
      <c r="F119" s="145">
        <v>32.89</v>
      </c>
      <c r="G119" s="145">
        <v>0</v>
      </c>
      <c r="H119" s="145">
        <v>32.89</v>
      </c>
      <c r="I119" s="141">
        <v>32.89</v>
      </c>
      <c r="J119" s="74"/>
      <c r="K119" s="29"/>
      <c r="L119" s="29"/>
      <c r="M119" s="9"/>
      <c r="N119" s="9"/>
      <c r="O119" s="28"/>
      <c r="P119" s="28"/>
      <c r="Q119" s="9"/>
      <c r="R119" s="9"/>
      <c r="S119" s="9">
        <v>31.32</v>
      </c>
      <c r="T119" s="28"/>
      <c r="U119" s="28"/>
      <c r="V119" s="13">
        <v>1.57</v>
      </c>
      <c r="W119" s="68">
        <f t="shared" ref="W119:W124" si="14">SUM(J119:V119)</f>
        <v>32.89</v>
      </c>
    </row>
    <row r="120" spans="1:41" s="82" customFormat="1" ht="15" customHeight="1" x14ac:dyDescent="0.25">
      <c r="A120" s="173" t="s">
        <v>241</v>
      </c>
      <c r="B120" s="155" t="s">
        <v>27</v>
      </c>
      <c r="C120" s="160" t="s">
        <v>47</v>
      </c>
      <c r="D120" s="136" t="s">
        <v>243</v>
      </c>
      <c r="E120" s="151" t="s">
        <v>4</v>
      </c>
      <c r="F120" s="145">
        <v>14.39</v>
      </c>
      <c r="G120" s="145">
        <v>0</v>
      </c>
      <c r="H120" s="145">
        <v>14.39</v>
      </c>
      <c r="I120" s="141">
        <v>14.39</v>
      </c>
      <c r="J120" s="74"/>
      <c r="K120" s="29"/>
      <c r="L120" s="29"/>
      <c r="M120" s="9"/>
      <c r="N120" s="9">
        <v>11.99</v>
      </c>
      <c r="O120" s="28"/>
      <c r="P120" s="28"/>
      <c r="Q120" s="9"/>
      <c r="R120" s="9"/>
      <c r="S120" s="28"/>
      <c r="T120" s="28"/>
      <c r="U120" s="28"/>
      <c r="V120" s="13">
        <v>2.4</v>
      </c>
      <c r="W120" s="68">
        <f t="shared" si="14"/>
        <v>14.39</v>
      </c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</row>
    <row r="121" spans="1:41" s="86" customFormat="1" ht="15" customHeight="1" x14ac:dyDescent="0.25">
      <c r="A121" s="173" t="s">
        <v>253</v>
      </c>
      <c r="B121" s="155" t="s">
        <v>27</v>
      </c>
      <c r="C121" s="160" t="s">
        <v>254</v>
      </c>
      <c r="D121" s="136" t="s">
        <v>255</v>
      </c>
      <c r="E121" s="151" t="s">
        <v>4</v>
      </c>
      <c r="F121" s="145">
        <v>83</v>
      </c>
      <c r="G121" s="145">
        <v>0</v>
      </c>
      <c r="H121" s="145">
        <v>83</v>
      </c>
      <c r="I121" s="141">
        <v>83</v>
      </c>
      <c r="J121" s="74"/>
      <c r="K121" s="29"/>
      <c r="L121" s="29"/>
      <c r="M121" s="9">
        <v>83</v>
      </c>
      <c r="N121" s="9"/>
      <c r="O121" s="28"/>
      <c r="P121" s="28"/>
      <c r="Q121" s="9"/>
      <c r="R121" s="9"/>
      <c r="S121" s="28"/>
      <c r="T121" s="28"/>
      <c r="U121" s="28"/>
      <c r="V121" s="13"/>
      <c r="W121" s="68">
        <f t="shared" si="14"/>
        <v>83</v>
      </c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</row>
    <row r="122" spans="1:41" s="82" customFormat="1" ht="15" customHeight="1" x14ac:dyDescent="0.25">
      <c r="A122" s="173" t="s">
        <v>244</v>
      </c>
      <c r="B122" s="135" t="s">
        <v>27</v>
      </c>
      <c r="C122" s="156" t="s">
        <v>45</v>
      </c>
      <c r="D122" s="136" t="s">
        <v>246</v>
      </c>
      <c r="E122" s="151" t="s">
        <v>4</v>
      </c>
      <c r="F122" s="145">
        <v>122.2</v>
      </c>
      <c r="G122" s="145">
        <v>0</v>
      </c>
      <c r="H122" s="145">
        <v>122.2</v>
      </c>
      <c r="I122" s="141">
        <v>122.2</v>
      </c>
      <c r="J122" s="74"/>
      <c r="K122" s="29"/>
      <c r="L122" s="29"/>
      <c r="M122" s="9"/>
      <c r="N122" s="9"/>
      <c r="O122" s="28"/>
      <c r="P122" s="28"/>
      <c r="Q122" s="9"/>
      <c r="R122" s="9">
        <v>122.2</v>
      </c>
      <c r="S122" s="28"/>
      <c r="T122" s="28"/>
      <c r="U122" s="28"/>
      <c r="V122" s="13"/>
      <c r="W122" s="68">
        <f t="shared" si="14"/>
        <v>122.2</v>
      </c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</row>
    <row r="123" spans="1:41" s="82" customFormat="1" ht="15" customHeight="1" x14ac:dyDescent="0.25">
      <c r="A123" s="173" t="s">
        <v>244</v>
      </c>
      <c r="B123" s="135" t="s">
        <v>27</v>
      </c>
      <c r="C123" s="123" t="s">
        <v>47</v>
      </c>
      <c r="D123" s="124" t="s">
        <v>247</v>
      </c>
      <c r="E123" s="151" t="s">
        <v>4</v>
      </c>
      <c r="F123" s="145">
        <v>489.32</v>
      </c>
      <c r="G123" s="145">
        <v>0</v>
      </c>
      <c r="H123" s="145">
        <v>489.32</v>
      </c>
      <c r="I123" s="141">
        <v>489.32</v>
      </c>
      <c r="J123" s="74"/>
      <c r="K123" s="29"/>
      <c r="L123" s="29"/>
      <c r="M123" s="29"/>
      <c r="N123" s="9"/>
      <c r="O123" s="28"/>
      <c r="P123" s="28"/>
      <c r="Q123" s="9"/>
      <c r="R123" s="9">
        <v>489.32</v>
      </c>
      <c r="S123" s="28"/>
      <c r="T123" s="28"/>
      <c r="U123" s="28"/>
      <c r="V123" s="13"/>
      <c r="W123" s="68">
        <f t="shared" si="14"/>
        <v>489.32</v>
      </c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</row>
    <row r="124" spans="1:41" s="83" customFormat="1" ht="15" customHeight="1" x14ac:dyDescent="0.25">
      <c r="A124" s="171" t="s">
        <v>128</v>
      </c>
      <c r="B124" s="127"/>
      <c r="C124" s="128"/>
      <c r="D124" s="129"/>
      <c r="E124" s="162"/>
      <c r="F124" s="166">
        <f>SUM(F115:F123)</f>
        <v>1467.12</v>
      </c>
      <c r="G124" s="166">
        <f t="shared" ref="G124:H124" si="15">SUM(G115:G123)</f>
        <v>0</v>
      </c>
      <c r="H124" s="166">
        <f t="shared" si="15"/>
        <v>1467.12</v>
      </c>
      <c r="I124" s="163"/>
      <c r="J124" s="84"/>
      <c r="K124" s="85"/>
      <c r="L124" s="85"/>
      <c r="M124" s="85"/>
      <c r="N124" s="16"/>
      <c r="O124" s="84"/>
      <c r="P124" s="84"/>
      <c r="Q124" s="16"/>
      <c r="R124" s="16"/>
      <c r="S124" s="84"/>
      <c r="T124" s="84"/>
      <c r="U124" s="84"/>
      <c r="V124" s="17"/>
      <c r="W124" s="68">
        <f t="shared" si="14"/>
        <v>0</v>
      </c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</row>
    <row r="125" spans="1:41" s="83" customFormat="1" ht="15" customHeight="1" x14ac:dyDescent="0.25">
      <c r="A125" s="173" t="s">
        <v>249</v>
      </c>
      <c r="B125" s="111" t="s">
        <v>23</v>
      </c>
      <c r="C125" s="112" t="s">
        <v>24</v>
      </c>
      <c r="D125" s="112" t="s">
        <v>25</v>
      </c>
      <c r="E125" s="150" t="s">
        <v>4</v>
      </c>
      <c r="F125" s="145">
        <v>15</v>
      </c>
      <c r="G125" s="145">
        <v>0</v>
      </c>
      <c r="H125" s="145">
        <v>15</v>
      </c>
      <c r="I125" s="134">
        <v>15</v>
      </c>
      <c r="J125" s="73"/>
      <c r="K125" s="19"/>
      <c r="L125" s="19"/>
      <c r="M125" s="19"/>
      <c r="N125" s="9">
        <v>15</v>
      </c>
      <c r="O125" s="9"/>
      <c r="P125" s="9"/>
      <c r="Q125" s="9"/>
      <c r="R125" s="9"/>
      <c r="S125" s="9"/>
      <c r="T125" s="9"/>
      <c r="U125" s="9"/>
      <c r="V125" s="13"/>
      <c r="W125" s="68">
        <f t="shared" ref="W125:W135" si="16">SUM(J125:V125)</f>
        <v>15</v>
      </c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</row>
    <row r="126" spans="1:41" s="83" customFormat="1" ht="15" customHeight="1" x14ac:dyDescent="0.25">
      <c r="A126" s="173" t="s">
        <v>249</v>
      </c>
      <c r="B126" s="135" t="s">
        <v>42</v>
      </c>
      <c r="C126" s="123" t="s">
        <v>43</v>
      </c>
      <c r="D126" s="136" t="s">
        <v>30</v>
      </c>
      <c r="E126" s="151" t="s">
        <v>4</v>
      </c>
      <c r="F126" s="145">
        <v>101</v>
      </c>
      <c r="G126" s="145">
        <v>0</v>
      </c>
      <c r="H126" s="145">
        <v>101</v>
      </c>
      <c r="I126" s="141">
        <v>101</v>
      </c>
      <c r="J126" s="9"/>
      <c r="K126" s="11"/>
      <c r="L126" s="11"/>
      <c r="M126" s="11"/>
      <c r="N126" s="9"/>
      <c r="O126" s="9"/>
      <c r="P126" s="9"/>
      <c r="Q126" s="23">
        <v>96.19</v>
      </c>
      <c r="R126" s="9"/>
      <c r="S126" s="9"/>
      <c r="T126" s="9"/>
      <c r="U126" s="9"/>
      <c r="V126" s="13">
        <v>4.8099999999999996</v>
      </c>
      <c r="W126" s="68">
        <f t="shared" si="16"/>
        <v>101</v>
      </c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</row>
    <row r="127" spans="1:41" s="83" customFormat="1" ht="15" customHeight="1" x14ac:dyDescent="0.25">
      <c r="A127" s="173" t="s">
        <v>250</v>
      </c>
      <c r="B127" s="135" t="s">
        <v>27</v>
      </c>
      <c r="C127" s="123" t="s">
        <v>251</v>
      </c>
      <c r="D127" s="124" t="s">
        <v>252</v>
      </c>
      <c r="E127" s="151" t="s">
        <v>4</v>
      </c>
      <c r="F127" s="145">
        <v>360</v>
      </c>
      <c r="G127" s="145">
        <v>0</v>
      </c>
      <c r="H127" s="145">
        <v>360</v>
      </c>
      <c r="I127" s="141">
        <v>360</v>
      </c>
      <c r="J127" s="74"/>
      <c r="K127" s="29"/>
      <c r="L127" s="29"/>
      <c r="M127" s="29"/>
      <c r="N127" s="9">
        <v>300</v>
      </c>
      <c r="O127" s="28"/>
      <c r="P127" s="28"/>
      <c r="Q127" s="9"/>
      <c r="R127" s="9"/>
      <c r="S127" s="28"/>
      <c r="T127" s="28"/>
      <c r="U127" s="28"/>
      <c r="V127" s="13">
        <v>60</v>
      </c>
      <c r="W127" s="68">
        <f t="shared" si="16"/>
        <v>360</v>
      </c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</row>
    <row r="128" spans="1:41" s="87" customFormat="1" ht="15" customHeight="1" x14ac:dyDescent="0.25">
      <c r="A128" s="173" t="s">
        <v>257</v>
      </c>
      <c r="B128" s="135" t="s">
        <v>27</v>
      </c>
      <c r="C128" s="123" t="s">
        <v>47</v>
      </c>
      <c r="D128" s="124" t="s">
        <v>267</v>
      </c>
      <c r="E128" s="151" t="s">
        <v>4</v>
      </c>
      <c r="F128" s="145">
        <v>14.39</v>
      </c>
      <c r="G128" s="145">
        <v>0</v>
      </c>
      <c r="H128" s="145">
        <v>14.39</v>
      </c>
      <c r="I128" s="141">
        <v>14.39</v>
      </c>
      <c r="J128" s="74"/>
      <c r="K128" s="29"/>
      <c r="L128" s="29"/>
      <c r="M128" s="29"/>
      <c r="N128" s="9">
        <v>11.99</v>
      </c>
      <c r="O128" s="28"/>
      <c r="P128" s="28"/>
      <c r="Q128" s="9"/>
      <c r="R128" s="9"/>
      <c r="S128" s="28"/>
      <c r="T128" s="28"/>
      <c r="U128" s="28"/>
      <c r="V128" s="13">
        <v>2.4</v>
      </c>
      <c r="W128" s="68">
        <f t="shared" si="16"/>
        <v>14.39</v>
      </c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</row>
    <row r="129" spans="1:41" s="87" customFormat="1" ht="15" customHeight="1" x14ac:dyDescent="0.25">
      <c r="A129" s="173" t="s">
        <v>257</v>
      </c>
      <c r="B129" s="135" t="s">
        <v>27</v>
      </c>
      <c r="C129" s="123" t="s">
        <v>28</v>
      </c>
      <c r="D129" s="168" t="s">
        <v>268</v>
      </c>
      <c r="E129" s="151" t="s">
        <v>4</v>
      </c>
      <c r="F129" s="145">
        <v>28.7</v>
      </c>
      <c r="G129" s="145">
        <v>0</v>
      </c>
      <c r="H129" s="145">
        <v>28.7</v>
      </c>
      <c r="I129" s="141">
        <v>28.7</v>
      </c>
      <c r="J129" s="74"/>
      <c r="K129" s="29"/>
      <c r="L129" s="29"/>
      <c r="M129" s="29"/>
      <c r="N129" s="9"/>
      <c r="O129" s="9"/>
      <c r="P129" s="28"/>
      <c r="Q129" s="9"/>
      <c r="R129" s="9"/>
      <c r="S129" s="9">
        <v>27.29</v>
      </c>
      <c r="T129" s="28"/>
      <c r="U129" s="28"/>
      <c r="V129" s="13">
        <v>1.41</v>
      </c>
      <c r="W129" s="68">
        <f t="shared" si="16"/>
        <v>28.7</v>
      </c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</row>
    <row r="130" spans="1:41" s="87" customFormat="1" ht="15" customHeight="1" x14ac:dyDescent="0.25">
      <c r="A130" s="173" t="s">
        <v>257</v>
      </c>
      <c r="B130" s="135" t="s">
        <v>27</v>
      </c>
      <c r="C130" s="123" t="s">
        <v>31</v>
      </c>
      <c r="D130" s="124" t="s">
        <v>32</v>
      </c>
      <c r="E130" s="151" t="s">
        <v>4</v>
      </c>
      <c r="F130" s="145">
        <v>38.22</v>
      </c>
      <c r="G130" s="145">
        <v>0</v>
      </c>
      <c r="H130" s="145">
        <v>38.22</v>
      </c>
      <c r="I130" s="141">
        <v>38.22</v>
      </c>
      <c r="J130" s="50"/>
      <c r="K130" s="11"/>
      <c r="L130" s="11"/>
      <c r="M130" s="11"/>
      <c r="N130" s="9"/>
      <c r="O130" s="9"/>
      <c r="P130" s="9"/>
      <c r="Q130" s="9">
        <v>38.22</v>
      </c>
      <c r="R130" s="9"/>
      <c r="S130" s="9"/>
      <c r="T130" s="9"/>
      <c r="U130" s="9"/>
      <c r="V130" s="13"/>
      <c r="W130" s="68">
        <f t="shared" si="16"/>
        <v>38.22</v>
      </c>
      <c r="X130" s="48"/>
      <c r="Y130" s="48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</row>
    <row r="131" spans="1:41" s="87" customFormat="1" ht="15" customHeight="1" x14ac:dyDescent="0.25">
      <c r="A131" s="173" t="s">
        <v>257</v>
      </c>
      <c r="B131" s="135" t="s">
        <v>27</v>
      </c>
      <c r="C131" s="123" t="s">
        <v>31</v>
      </c>
      <c r="D131" s="124" t="s">
        <v>191</v>
      </c>
      <c r="E131" s="151" t="s">
        <v>4</v>
      </c>
      <c r="F131" s="145">
        <v>27.07</v>
      </c>
      <c r="G131" s="145">
        <v>0</v>
      </c>
      <c r="H131" s="145">
        <v>27.07</v>
      </c>
      <c r="I131" s="141">
        <v>27.07</v>
      </c>
      <c r="J131" s="50">
        <v>27.07</v>
      </c>
      <c r="K131" s="11"/>
      <c r="L131" s="11"/>
      <c r="M131" s="11"/>
      <c r="N131" s="9"/>
      <c r="O131" s="9"/>
      <c r="P131" s="9"/>
      <c r="Q131" s="9"/>
      <c r="R131" s="9"/>
      <c r="S131" s="9"/>
      <c r="T131" s="9"/>
      <c r="U131" s="9"/>
      <c r="V131" s="13"/>
      <c r="W131" s="68">
        <f t="shared" si="16"/>
        <v>27.07</v>
      </c>
      <c r="X131" s="48"/>
      <c r="Y131" s="48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</row>
    <row r="132" spans="1:41" s="83" customFormat="1" ht="15" customHeight="1" x14ac:dyDescent="0.25">
      <c r="A132" s="173" t="s">
        <v>257</v>
      </c>
      <c r="B132" s="155" t="s">
        <v>27</v>
      </c>
      <c r="C132" s="156" t="s">
        <v>264</v>
      </c>
      <c r="D132" s="136" t="s">
        <v>265</v>
      </c>
      <c r="E132" s="151" t="s">
        <v>4</v>
      </c>
      <c r="F132" s="145">
        <v>169</v>
      </c>
      <c r="G132" s="145">
        <v>0</v>
      </c>
      <c r="H132" s="145">
        <v>169</v>
      </c>
      <c r="I132" s="141">
        <v>169</v>
      </c>
      <c r="J132" s="50"/>
      <c r="K132" s="11"/>
      <c r="L132" s="11"/>
      <c r="M132" s="11"/>
      <c r="N132" s="9"/>
      <c r="O132" s="9"/>
      <c r="P132" s="9"/>
      <c r="Q132" s="9"/>
      <c r="R132" s="9">
        <v>169</v>
      </c>
      <c r="S132" s="9"/>
      <c r="T132" s="9"/>
      <c r="U132" s="9"/>
      <c r="V132" s="13"/>
      <c r="W132" s="68">
        <f t="shared" si="16"/>
        <v>169</v>
      </c>
      <c r="X132" s="48"/>
      <c r="Y132" s="48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78" customFormat="1" ht="15" customHeight="1" x14ac:dyDescent="0.25">
      <c r="A133" s="173" t="s">
        <v>257</v>
      </c>
      <c r="B133" s="155" t="s">
        <v>27</v>
      </c>
      <c r="C133" s="160" t="s">
        <v>47</v>
      </c>
      <c r="D133" s="161" t="s">
        <v>263</v>
      </c>
      <c r="E133" s="151" t="s">
        <v>4</v>
      </c>
      <c r="F133" s="145">
        <v>950.62</v>
      </c>
      <c r="G133" s="145">
        <v>0</v>
      </c>
      <c r="H133" s="145">
        <v>950.62</v>
      </c>
      <c r="I133" s="141">
        <v>950.62</v>
      </c>
      <c r="J133" s="50"/>
      <c r="K133" s="11"/>
      <c r="L133" s="11"/>
      <c r="M133" s="11"/>
      <c r="N133" s="9">
        <v>461.4</v>
      </c>
      <c r="O133" s="9"/>
      <c r="P133" s="9"/>
      <c r="Q133" s="9"/>
      <c r="R133" s="9">
        <v>489.22</v>
      </c>
      <c r="S133" s="9"/>
      <c r="T133" s="9"/>
      <c r="U133" s="9"/>
      <c r="V133" s="13"/>
      <c r="W133" s="68">
        <f t="shared" si="16"/>
        <v>950.62</v>
      </c>
      <c r="X133" s="48"/>
      <c r="Y133" s="48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93" customFormat="1" ht="15" customHeight="1" x14ac:dyDescent="0.25">
      <c r="A134" s="172" t="s">
        <v>75</v>
      </c>
      <c r="B134" s="135" t="s">
        <v>27</v>
      </c>
      <c r="C134" s="123" t="s">
        <v>47</v>
      </c>
      <c r="D134" s="124" t="s">
        <v>266</v>
      </c>
      <c r="E134" s="150" t="s">
        <v>4</v>
      </c>
      <c r="F134" s="145">
        <v>77.63</v>
      </c>
      <c r="G134" s="145">
        <v>0</v>
      </c>
      <c r="H134" s="145">
        <v>77.63</v>
      </c>
      <c r="I134" s="126">
        <v>77.63</v>
      </c>
      <c r="J134" s="9"/>
      <c r="K134" s="11"/>
      <c r="L134" s="11"/>
      <c r="M134" s="11"/>
      <c r="N134" s="9">
        <v>77.63</v>
      </c>
      <c r="O134" s="9"/>
      <c r="P134" s="9"/>
      <c r="Q134" s="9"/>
      <c r="R134" s="9"/>
      <c r="S134" s="9"/>
      <c r="T134" s="9"/>
      <c r="U134" s="9"/>
      <c r="V134" s="13"/>
      <c r="W134" s="68">
        <f t="shared" si="16"/>
        <v>77.63</v>
      </c>
      <c r="X134" s="48"/>
      <c r="Y134" s="48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93" customFormat="1" ht="15" customHeight="1" x14ac:dyDescent="0.25">
      <c r="A135" s="171" t="s">
        <v>75</v>
      </c>
      <c r="B135" s="127"/>
      <c r="C135" s="128"/>
      <c r="D135" s="169"/>
      <c r="E135" s="162"/>
      <c r="F135" s="166">
        <f>SUM(F125:F134)</f>
        <v>1781.63</v>
      </c>
      <c r="G135" s="166">
        <f t="shared" ref="G135:H135" si="17">SUM(G125:G134)</f>
        <v>0</v>
      </c>
      <c r="H135" s="166">
        <f t="shared" si="17"/>
        <v>1781.63</v>
      </c>
      <c r="I135" s="167"/>
      <c r="J135" s="16"/>
      <c r="K135" s="24"/>
      <c r="L135" s="24"/>
      <c r="M135" s="24"/>
      <c r="N135" s="16"/>
      <c r="O135" s="16"/>
      <c r="P135" s="16"/>
      <c r="Q135" s="16"/>
      <c r="R135" s="16"/>
      <c r="S135" s="16"/>
      <c r="T135" s="16"/>
      <c r="U135" s="16"/>
      <c r="V135" s="17"/>
      <c r="W135" s="68">
        <f t="shared" si="16"/>
        <v>0</v>
      </c>
      <c r="X135" s="48"/>
      <c r="Y135" s="48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ht="15" customHeight="1" thickBot="1" x14ac:dyDescent="0.3">
      <c r="A136" s="26"/>
      <c r="B136" s="31"/>
      <c r="C136" s="27"/>
      <c r="D136" s="30"/>
      <c r="E136" s="32"/>
      <c r="F136" s="105"/>
      <c r="G136" s="105"/>
      <c r="H136" s="105"/>
      <c r="I136" s="105">
        <f t="shared" ref="I136:W136" si="18">SUM(I4:I135)</f>
        <v>22792.640000000007</v>
      </c>
      <c r="J136" s="33">
        <f t="shared" si="18"/>
        <v>392.11</v>
      </c>
      <c r="K136" s="33">
        <f t="shared" si="18"/>
        <v>0</v>
      </c>
      <c r="L136" s="33">
        <f t="shared" si="18"/>
        <v>134.56</v>
      </c>
      <c r="M136" s="33">
        <f t="shared" si="18"/>
        <v>3024.0699999999997</v>
      </c>
      <c r="N136" s="33">
        <f t="shared" si="18"/>
        <v>4194.7499999999991</v>
      </c>
      <c r="O136" s="33">
        <f t="shared" si="18"/>
        <v>1978</v>
      </c>
      <c r="P136" s="33">
        <f t="shared" si="18"/>
        <v>140.5</v>
      </c>
      <c r="Q136" s="33">
        <f t="shared" si="18"/>
        <v>3627.57</v>
      </c>
      <c r="R136" s="33">
        <f t="shared" si="18"/>
        <v>7392.8999999999969</v>
      </c>
      <c r="S136" s="33">
        <f t="shared" si="18"/>
        <v>404.09999999999997</v>
      </c>
      <c r="T136" s="33">
        <f t="shared" si="18"/>
        <v>0</v>
      </c>
      <c r="U136" s="33">
        <f t="shared" si="18"/>
        <v>426.14</v>
      </c>
      <c r="V136" s="33">
        <f t="shared" si="18"/>
        <v>1077.9399999999998</v>
      </c>
      <c r="W136" s="33">
        <f t="shared" si="18"/>
        <v>22792.640000000007</v>
      </c>
      <c r="Y136" s="22"/>
      <c r="Z136" s="22"/>
    </row>
    <row r="137" spans="1:41" s="95" customFormat="1" ht="15" customHeight="1" thickTop="1" x14ac:dyDescent="0.25">
      <c r="A137" s="26"/>
      <c r="B137" s="31"/>
      <c r="C137" s="27"/>
      <c r="D137" s="30"/>
      <c r="E137" s="32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Y137" s="22"/>
      <c r="Z137" s="22"/>
    </row>
    <row r="138" spans="1:41" s="95" customFormat="1" ht="15" customHeight="1" x14ac:dyDescent="0.25">
      <c r="A138" s="99" t="s">
        <v>272</v>
      </c>
      <c r="B138" s="31"/>
      <c r="C138" s="27"/>
      <c r="D138" s="30"/>
      <c r="E138" s="32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Y138" s="22"/>
      <c r="Z138" s="22"/>
    </row>
    <row r="139" spans="1:41" s="95" customFormat="1" ht="15" customHeight="1" x14ac:dyDescent="0.25">
      <c r="A139" s="99" t="s">
        <v>277</v>
      </c>
      <c r="B139" s="31"/>
      <c r="C139" s="27"/>
      <c r="D139" s="30"/>
      <c r="E139" s="32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Y139" s="22"/>
      <c r="Z139" s="22"/>
    </row>
    <row r="140" spans="1:41" s="104" customFormat="1" ht="15" customHeight="1" x14ac:dyDescent="0.25">
      <c r="A140" s="99" t="s">
        <v>276</v>
      </c>
      <c r="B140" s="31"/>
      <c r="C140" s="27"/>
      <c r="D140" s="30"/>
      <c r="E140" s="32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Y140" s="22"/>
      <c r="Z140" s="22"/>
    </row>
    <row r="141" spans="1:41" s="95" customFormat="1" ht="15" customHeight="1" x14ac:dyDescent="0.25">
      <c r="A141" s="99" t="s">
        <v>275</v>
      </c>
      <c r="B141" s="31"/>
      <c r="C141" s="27"/>
      <c r="D141" s="30"/>
      <c r="E141" s="32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Y141" s="22"/>
      <c r="Z141" s="22"/>
    </row>
    <row r="142" spans="1:41" ht="13.8" x14ac:dyDescent="0.25">
      <c r="A142" s="26"/>
      <c r="B142" s="34"/>
      <c r="D142" s="48"/>
      <c r="W142" s="70"/>
    </row>
    <row r="143" spans="1:41" ht="13.8" x14ac:dyDescent="0.25">
      <c r="A143" s="26"/>
      <c r="B143" s="34"/>
      <c r="D143" s="48"/>
      <c r="W143" s="70"/>
    </row>
    <row r="144" spans="1:41" x14ac:dyDescent="0.25">
      <c r="L144" s="25"/>
    </row>
    <row r="145" spans="12:12" x14ac:dyDescent="0.25">
      <c r="L145" s="25"/>
    </row>
    <row r="146" spans="12:12" x14ac:dyDescent="0.25">
      <c r="L146" s="25"/>
    </row>
    <row r="147" spans="12:12" x14ac:dyDescent="0.25">
      <c r="L147" s="25"/>
    </row>
    <row r="148" spans="12:12" x14ac:dyDescent="0.25">
      <c r="L148" s="25"/>
    </row>
    <row r="149" spans="12:12" x14ac:dyDescent="0.25">
      <c r="L149" s="25"/>
    </row>
    <row r="150" spans="12:12" x14ac:dyDescent="0.25">
      <c r="L150" s="25"/>
    </row>
    <row r="151" spans="12:12" x14ac:dyDescent="0.25">
      <c r="L151" s="25"/>
    </row>
    <row r="152" spans="12:12" x14ac:dyDescent="0.25">
      <c r="L152" s="25"/>
    </row>
    <row r="153" spans="12:12" x14ac:dyDescent="0.25">
      <c r="L153" s="25"/>
    </row>
    <row r="154" spans="12:12" x14ac:dyDescent="0.25">
      <c r="L154" s="25"/>
    </row>
    <row r="155" spans="12:12" x14ac:dyDescent="0.25">
      <c r="L155" s="25"/>
    </row>
    <row r="156" spans="12:12" x14ac:dyDescent="0.25">
      <c r="L156" s="25"/>
    </row>
    <row r="157" spans="12:12" x14ac:dyDescent="0.25">
      <c r="L157" s="25"/>
    </row>
    <row r="158" spans="12:12" x14ac:dyDescent="0.25">
      <c r="L158" s="25"/>
    </row>
    <row r="159" spans="12:12" x14ac:dyDescent="0.25">
      <c r="L159" s="25"/>
    </row>
    <row r="160" spans="12:12" x14ac:dyDescent="0.25">
      <c r="L160" s="25"/>
    </row>
    <row r="161" spans="12:12" x14ac:dyDescent="0.25">
      <c r="L161" s="25"/>
    </row>
    <row r="162" spans="12:12" x14ac:dyDescent="0.25">
      <c r="L162" s="25"/>
    </row>
    <row r="163" spans="12:12" x14ac:dyDescent="0.25">
      <c r="L163" s="25"/>
    </row>
    <row r="164" spans="12:12" x14ac:dyDescent="0.25">
      <c r="L164" s="25"/>
    </row>
    <row r="165" spans="12:12" x14ac:dyDescent="0.25">
      <c r="L165" s="25"/>
    </row>
    <row r="166" spans="12:12" x14ac:dyDescent="0.25">
      <c r="L166" s="25"/>
    </row>
    <row r="167" spans="12:12" x14ac:dyDescent="0.25">
      <c r="L167" s="25"/>
    </row>
    <row r="168" spans="12:12" x14ac:dyDescent="0.25">
      <c r="L168" s="25"/>
    </row>
    <row r="169" spans="12:12" x14ac:dyDescent="0.25">
      <c r="L169" s="25"/>
    </row>
    <row r="170" spans="12:12" x14ac:dyDescent="0.25">
      <c r="L170" s="25"/>
    </row>
    <row r="171" spans="12:12" x14ac:dyDescent="0.25">
      <c r="L171" s="25"/>
    </row>
    <row r="172" spans="12:12" x14ac:dyDescent="0.25">
      <c r="L172" s="25"/>
    </row>
    <row r="173" spans="12:12" x14ac:dyDescent="0.25">
      <c r="L173" s="25"/>
    </row>
    <row r="174" spans="12:12" x14ac:dyDescent="0.25">
      <c r="L174" s="25"/>
    </row>
    <row r="175" spans="12:12" x14ac:dyDescent="0.25">
      <c r="L175" s="25"/>
    </row>
    <row r="176" spans="12:12" x14ac:dyDescent="0.25">
      <c r="L176" s="25"/>
    </row>
    <row r="177" spans="12:12" x14ac:dyDescent="0.25">
      <c r="L177" s="25"/>
    </row>
    <row r="178" spans="12:12" x14ac:dyDescent="0.25">
      <c r="L178" s="25"/>
    </row>
    <row r="179" spans="12:12" x14ac:dyDescent="0.25">
      <c r="L179" s="25"/>
    </row>
  </sheetData>
  <phoneticPr fontId="23" type="noConversion"/>
  <pageMargins left="0.7" right="0.7" top="0.75" bottom="0.75" header="0.3" footer="0.3"/>
  <pageSetup paperSize="9" orientation="portrait" horizontalDpi="4294967293" verticalDpi="0" r:id="rId1"/>
  <ignoredErrors>
    <ignoredError sqref="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Receipts</vt:lpstr>
      <vt:lpstr>Payments</vt:lpstr>
      <vt:lpstr>Payments!Print_Area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ThornboroughPC</dc:creator>
  <cp:lastModifiedBy>Clerk ThornboroughPC</cp:lastModifiedBy>
  <cp:lastPrinted>2021-06-04T10:52:49Z</cp:lastPrinted>
  <dcterms:created xsi:type="dcterms:W3CDTF">2020-06-14T10:42:57Z</dcterms:created>
  <dcterms:modified xsi:type="dcterms:W3CDTF">2021-06-09T15:53:11Z</dcterms:modified>
</cp:coreProperties>
</file>